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20" windowWidth="11340" windowHeight="6435" tabRatio="922"/>
  </bookViews>
  <sheets>
    <sheet name="И100" sheetId="40" r:id="rId1"/>
    <sheet name="И200" sheetId="88" r:id="rId2"/>
    <sheet name="И 400" sheetId="76" r:id="rId3"/>
    <sheet name="И800" sheetId="89" r:id="rId4"/>
    <sheet name="И1500" sheetId="72" r:id="rId5"/>
    <sheet name="И5000" sheetId="49" r:id="rId6"/>
    <sheet name="И4х100" sheetId="139" r:id="rId7"/>
    <sheet name="И4х400" sheetId="140" r:id="rId8"/>
    <sheet name="И100 сб" sheetId="66" r:id="rId9"/>
    <sheet name="И400сб" sheetId="74" r:id="rId10"/>
    <sheet name="И ВЫСОТА" sheetId="94" r:id="rId11"/>
    <sheet name="И ШЕСТ" sheetId="75" r:id="rId12"/>
    <sheet name="И ДЛИНА" sheetId="87" r:id="rId13"/>
    <sheet name="И ТРОЙНОЙ" sheetId="90" r:id="rId14"/>
    <sheet name="И ДИСК" sheetId="92" r:id="rId15"/>
    <sheet name="И МОЛОТ" sheetId="78" r:id="rId16"/>
    <sheet name="И КОПЬЕ" sheetId="110" r:id="rId17"/>
    <sheet name="И ЯДРО" sheetId="69" r:id="rId18"/>
    <sheet name="Лист1" sheetId="135" r:id="rId19"/>
  </sheets>
  <definedNames>
    <definedName name="CUMM" localSheetId="6">#REF!</definedName>
    <definedName name="CUMM" localSheetId="7">#REF!</definedName>
    <definedName name="CUMM">#REF!</definedName>
    <definedName name="d_1">#REF!</definedName>
    <definedName name="d_2">#REF!</definedName>
    <definedName name="d_3">#REF!</definedName>
    <definedName name="d_4">#REF!</definedName>
    <definedName name="d_5">#REF!</definedName>
    <definedName name="d_6">#REF!</definedName>
    <definedName name="d_7">#REF!</definedName>
    <definedName name="date_1">#REF!</definedName>
    <definedName name="Name_1">#REF!</definedName>
    <definedName name="Name_2">#REF!</definedName>
    <definedName name="Name_3">#REF!</definedName>
    <definedName name="Name_4">#REF!</definedName>
    <definedName name="Name_5">#REF!</definedName>
    <definedName name="Name_6">#REF!</definedName>
    <definedName name="Tit_1">#REF!</definedName>
    <definedName name="Z_B28A55F2_F506_44F5_8B45_C06C81F4E83D_.wvu.Rows" localSheetId="2" hidden="1">'И 400'!#REF!</definedName>
    <definedName name="Z_B28A55F2_F506_44F5_8B45_C06C81F4E83D_.wvu.Rows" localSheetId="10" hidden="1">'И ВЫСОТА'!$25:$25</definedName>
    <definedName name="Z_B28A55F2_F506_44F5_8B45_C06C81F4E83D_.wvu.Rows" localSheetId="14" hidden="1">'И ДИСК'!#REF!</definedName>
    <definedName name="Z_B28A55F2_F506_44F5_8B45_C06C81F4E83D_.wvu.Rows" localSheetId="12" hidden="1">'И ДЛИНА'!#REF!</definedName>
    <definedName name="Z_B28A55F2_F506_44F5_8B45_C06C81F4E83D_.wvu.Rows" localSheetId="16" hidden="1">'И КОПЬЕ'!#REF!</definedName>
    <definedName name="Z_B28A55F2_F506_44F5_8B45_C06C81F4E83D_.wvu.Rows" localSheetId="15" hidden="1">'И МОЛОТ'!#REF!</definedName>
    <definedName name="Z_B28A55F2_F506_44F5_8B45_C06C81F4E83D_.wvu.Rows" localSheetId="13" hidden="1">'И ТРОЙНОЙ'!#REF!</definedName>
    <definedName name="Z_B28A55F2_F506_44F5_8B45_C06C81F4E83D_.wvu.Rows" localSheetId="11" hidden="1">'И ШЕСТ'!#REF!</definedName>
    <definedName name="Z_B28A55F2_F506_44F5_8B45_C06C81F4E83D_.wvu.Rows" localSheetId="17" hidden="1">'И ЯДРО'!#REF!</definedName>
    <definedName name="Z_B28A55F2_F506_44F5_8B45_C06C81F4E83D_.wvu.Rows" localSheetId="0" hidden="1">И100!#REF!</definedName>
    <definedName name="Z_B28A55F2_F506_44F5_8B45_C06C81F4E83D_.wvu.Rows" localSheetId="8" hidden="1">'И100 сб'!#REF!</definedName>
    <definedName name="Z_B28A55F2_F506_44F5_8B45_C06C81F4E83D_.wvu.Rows" localSheetId="4" hidden="1">И1500!#REF!</definedName>
    <definedName name="Z_B28A55F2_F506_44F5_8B45_C06C81F4E83D_.wvu.Rows" localSheetId="1" hidden="1">И200!#REF!</definedName>
    <definedName name="Z_B28A55F2_F506_44F5_8B45_C06C81F4E83D_.wvu.Rows" localSheetId="9" hidden="1">И400сб!#REF!</definedName>
    <definedName name="Z_B28A55F2_F506_44F5_8B45_C06C81F4E83D_.wvu.Rows" localSheetId="3" hidden="1">И800!#REF!</definedName>
  </definedNames>
  <calcPr calcId="145621"/>
  <customWorkbookViews>
    <customWorkbookView name="Vovan - Личное представление" guid="{B28A55F2-F506-44F5-8B45-C06C81F4E83D}" mergeInterval="0" personalView="1" maximized="1" windowWidth="1020" windowHeight="600" activeSheetId="1"/>
  </customWorkbookViews>
</workbook>
</file>

<file path=xl/calcChain.xml><?xml version="1.0" encoding="utf-8"?>
<calcChain xmlns="http://schemas.openxmlformats.org/spreadsheetml/2006/main">
  <c r="K9" i="94" l="1"/>
  <c r="A3" i="94" l="1"/>
  <c r="A4" i="94"/>
  <c r="N8" i="94"/>
  <c r="N9" i="94"/>
  <c r="A13" i="94"/>
  <c r="A14" i="94"/>
  <c r="A12" i="94"/>
  <c r="L14" i="94"/>
  <c r="L13" i="94"/>
  <c r="L12" i="94"/>
  <c r="O13" i="94" l="1"/>
  <c r="O14" i="94"/>
  <c r="O15" i="94"/>
  <c r="O12" i="94"/>
  <c r="K13" i="94" l="1"/>
  <c r="K14" i="94"/>
  <c r="K12" i="94"/>
  <c r="N7" i="94" l="1"/>
  <c r="A9" i="94"/>
  <c r="A5" i="94"/>
  <c r="Q43" i="94"/>
  <c r="Q32" i="94"/>
  <c r="Q33" i="94"/>
  <c r="Q34" i="94"/>
  <c r="Q35" i="94"/>
  <c r="Q36" i="94"/>
  <c r="Q37" i="94"/>
  <c r="Q38" i="94"/>
  <c r="Q39" i="94"/>
  <c r="Q40" i="94"/>
  <c r="Q41" i="94"/>
  <c r="Q42" i="94"/>
  <c r="Q24" i="94"/>
  <c r="AC21" i="94"/>
  <c r="D13" i="94"/>
  <c r="E13" i="94"/>
  <c r="F13" i="94"/>
  <c r="G13" i="94"/>
  <c r="H13" i="94"/>
  <c r="I13" i="94"/>
  <c r="M13" i="94"/>
  <c r="N13" i="94"/>
  <c r="D14" i="94"/>
  <c r="E14" i="94"/>
  <c r="F14" i="94"/>
  <c r="G14" i="94"/>
  <c r="H14" i="94"/>
  <c r="M14" i="94"/>
  <c r="N14" i="94"/>
  <c r="D15" i="94"/>
  <c r="E15" i="94"/>
  <c r="F15" i="94"/>
  <c r="G15" i="94"/>
  <c r="H15" i="94"/>
  <c r="I15" i="94"/>
  <c r="M15" i="94"/>
  <c r="N15" i="94"/>
  <c r="M12" i="94"/>
  <c r="N12" i="94"/>
  <c r="H12" i="94"/>
  <c r="G12" i="94"/>
  <c r="F12" i="94"/>
  <c r="E12" i="94"/>
  <c r="D12" i="94"/>
  <c r="A2" i="94"/>
  <c r="A1" i="94"/>
  <c r="Q30" i="94"/>
  <c r="Q28" i="94"/>
  <c r="Q26" i="94"/>
  <c r="Q31" i="94"/>
  <c r="Q29" i="94"/>
  <c r="Q27" i="94"/>
  <c r="Q25" i="94"/>
</calcChain>
</file>

<file path=xl/sharedStrings.xml><?xml version="1.0" encoding="utf-8"?>
<sst xmlns="http://schemas.openxmlformats.org/spreadsheetml/2006/main" count="2021" uniqueCount="569">
  <si>
    <t>17:00</t>
  </si>
  <si>
    <t>165</t>
  </si>
  <si>
    <t>БЕГ 1500 М</t>
  </si>
  <si>
    <t>Заявл. разряд</t>
  </si>
  <si>
    <t>Забеги</t>
  </si>
  <si>
    <t>Финал</t>
  </si>
  <si>
    <t>Вып. разр.</t>
  </si>
  <si>
    <t>Очки</t>
  </si>
  <si>
    <t>Ф.И. О. тренера</t>
  </si>
  <si>
    <t>номер</t>
  </si>
  <si>
    <t>ИТОГОВЫЙ ПРОТОКОЛ</t>
  </si>
  <si>
    <t>Дата 
рождения</t>
  </si>
  <si>
    <t>Результат</t>
  </si>
  <si>
    <t xml:space="preserve">Приложение - технический протокол </t>
  </si>
  <si>
    <t>Высоты</t>
  </si>
  <si>
    <t>Лучший       рез-тат</t>
  </si>
  <si>
    <t>155</t>
  </si>
  <si>
    <t>Заявл. раз.</t>
  </si>
  <si>
    <t>Результаты</t>
  </si>
  <si>
    <t>Лучший
результат</t>
  </si>
  <si>
    <t>Вып.                         разр.</t>
  </si>
  <si>
    <t>22</t>
  </si>
  <si>
    <t>1</t>
  </si>
  <si>
    <t>2</t>
  </si>
  <si>
    <t>3</t>
  </si>
  <si>
    <t>4</t>
  </si>
  <si>
    <t>5</t>
  </si>
  <si>
    <t>6</t>
  </si>
  <si>
    <t>7</t>
  </si>
  <si>
    <t>забеги</t>
  </si>
  <si>
    <t>финал</t>
  </si>
  <si>
    <t>НОМЕР</t>
  </si>
  <si>
    <t>ПРЫЖОК В ВЫСОТУ</t>
  </si>
  <si>
    <t>ПРЫЖОК С ШЕСТОМ</t>
  </si>
  <si>
    <t>МЕТАНИЕ ДИСКА</t>
  </si>
  <si>
    <t>МЕТАНИЕ МОЛОТА</t>
  </si>
  <si>
    <t>МЕТАНИЕ КОПЬЯ</t>
  </si>
  <si>
    <t>ТОЛКАНИЕ ЯДРА</t>
  </si>
  <si>
    <t>ТРОЙНОЙ ПРЫЖОК</t>
  </si>
  <si>
    <t>Фамилия, имя</t>
  </si>
  <si>
    <t>Дата рождения</t>
  </si>
  <si>
    <t>ВСЕРОССИЙСКАЯ ФЕДЕРАЦИЯ ЛЕГКОЙ АТЛЕТИКИ</t>
  </si>
  <si>
    <t>№ п/п</t>
  </si>
  <si>
    <t>БЕГ 100 М</t>
  </si>
  <si>
    <t>БЕГ 400 М</t>
  </si>
  <si>
    <t>БЕГ 800 М</t>
  </si>
  <si>
    <t>Б</t>
  </si>
  <si>
    <t>А</t>
  </si>
  <si>
    <t>ПРЫЖОК В ДЛИНУ</t>
  </si>
  <si>
    <t>БЕГ 200 М</t>
  </si>
  <si>
    <t>финальные забеги</t>
  </si>
  <si>
    <t>13</t>
  </si>
  <si>
    <t>12</t>
  </si>
  <si>
    <t>11</t>
  </si>
  <si>
    <t>10</t>
  </si>
  <si>
    <t>16</t>
  </si>
  <si>
    <t>160</t>
  </si>
  <si>
    <t>150</t>
  </si>
  <si>
    <t>БЕГ 400 М с/б</t>
  </si>
  <si>
    <t>финальные соревнования</t>
  </si>
  <si>
    <t>БЕГ 5000 М</t>
  </si>
  <si>
    <t>Территория</t>
  </si>
  <si>
    <t>Округ</t>
  </si>
  <si>
    <t xml:space="preserve">Организация                                                        Ведомство       </t>
  </si>
  <si>
    <t>15:30</t>
  </si>
  <si>
    <t xml:space="preserve">Прыжок в высоту </t>
  </si>
  <si>
    <t>Ветер</t>
  </si>
  <si>
    <t>мсмк</t>
  </si>
  <si>
    <t>мс</t>
  </si>
  <si>
    <t>кмс</t>
  </si>
  <si>
    <t>1ю</t>
  </si>
  <si>
    <t>2ю</t>
  </si>
  <si>
    <t>3ю</t>
  </si>
  <si>
    <t>ЭСТАФЕТНЫЙ БЕГ 4х100 М</t>
  </si>
  <si>
    <t>0</t>
  </si>
  <si>
    <t>358</t>
  </si>
  <si>
    <t xml:space="preserve">Прыжок с шестом   </t>
  </si>
  <si>
    <t>8 июня 2012 г.</t>
  </si>
  <si>
    <t>9 июня 2012 г.</t>
  </si>
  <si>
    <t>10 июня 2012 г.</t>
  </si>
  <si>
    <t>г. Краснодар ул. Сормовская 12/4</t>
  </si>
  <si>
    <t>г. Краснодар ст. "Динамо"</t>
  </si>
  <si>
    <t xml:space="preserve">Чемпионат и первенство ЮФО, С-КФО среди молодежи (90-92 гг.р.), юниоров (93-94 гг.р.), юношей и девушек (95-96 гг.р.) </t>
  </si>
  <si>
    <t>ДЕПАРТАМЕНТ ПО ФИЗИЧЕСКОЙ КУЛЬТУРЕ СПОРТУ И ТУРИЗМУ КРАСНОДАРСКОГО КРАЯ</t>
  </si>
  <si>
    <t xml:space="preserve">ФЕДЕРАЦИЯ ЛЕГКОЙ АТЛЕТИКИ КРАСНОДАРСКОГО КРАЯ </t>
  </si>
  <si>
    <t>ГБУ КК "ЦСП по легкой атлетике"</t>
  </si>
  <si>
    <t xml:space="preserve">место </t>
  </si>
  <si>
    <t>ЮФО</t>
  </si>
  <si>
    <t>С-КФО</t>
  </si>
  <si>
    <t>АДЫГЕЯ</t>
  </si>
  <si>
    <t>МС</t>
  </si>
  <si>
    <t>КМС</t>
  </si>
  <si>
    <t>РАДЖАБОВЫ О.С. М.С.</t>
  </si>
  <si>
    <t>СДЮСШОР</t>
  </si>
  <si>
    <t>ОСМАНОВ Р.Т.</t>
  </si>
  <si>
    <t>ДЮСШ</t>
  </si>
  <si>
    <t>ИВАЩЕНКО А.М.</t>
  </si>
  <si>
    <t>ВОЛГОГРАДСКАЯ</t>
  </si>
  <si>
    <t>ЦСП</t>
  </si>
  <si>
    <t>КУДРЯШОВ Ю.А.</t>
  </si>
  <si>
    <t>КЛОЧКОВА Е.Ю. УСКОВ М.А.</t>
  </si>
  <si>
    <t>СДЮСШОР-10</t>
  </si>
  <si>
    <t>19.07.94</t>
  </si>
  <si>
    <t>06.10.94</t>
  </si>
  <si>
    <t>ОЛЕЙНИК С.А.</t>
  </si>
  <si>
    <t>СКРИПКИН А.С.</t>
  </si>
  <si>
    <t>ДАГЕСТАН</t>
  </si>
  <si>
    <t>1994</t>
  </si>
  <si>
    <t>1993</t>
  </si>
  <si>
    <t>ГАМЗАЕВ А.Ш.</t>
  </si>
  <si>
    <t>КРАСНОДАРСКИЙ</t>
  </si>
  <si>
    <t>ГУКОВ А.О.</t>
  </si>
  <si>
    <t>ДЮСШ-1</t>
  </si>
  <si>
    <t>СДЮСШОР "ВЕНЕЦ"</t>
  </si>
  <si>
    <t>СДЮСШОР Д</t>
  </si>
  <si>
    <t>ГОРБУНОВА Т.А.</t>
  </si>
  <si>
    <t>АБАКУМОВА Г.В.</t>
  </si>
  <si>
    <t>ПАСЕЧНЫЙ И.К.</t>
  </si>
  <si>
    <t>ДЮСШ "ВИКТОРИЯ"</t>
  </si>
  <si>
    <t>ДМИТРИЧЕНКО В.М.</t>
  </si>
  <si>
    <t>ДЮСШ-2</t>
  </si>
  <si>
    <t>13.02.94</t>
  </si>
  <si>
    <t>СЕДОВ С.П.</t>
  </si>
  <si>
    <t>КУДРЯВЦЕВА В.А.</t>
  </si>
  <si>
    <t>КУРИНА Н.М.</t>
  </si>
  <si>
    <t>ГЛАДКОВА О.С.</t>
  </si>
  <si>
    <t>02.01.94</t>
  </si>
  <si>
    <t>ЗАДОРОЖНЯЯ Г.С. ГРИПИЧ С.В.</t>
  </si>
  <si>
    <t>КЧР</t>
  </si>
  <si>
    <t>РОСТОВСКАЯ</t>
  </si>
  <si>
    <t>28.07.93</t>
  </si>
  <si>
    <t>РСО-АЛАНИЯ</t>
  </si>
  <si>
    <t>27.02.95</t>
  </si>
  <si>
    <t>СТАВРОПОЛЬСКИЙ</t>
  </si>
  <si>
    <t>КОРОЛЕВ В.В.</t>
  </si>
  <si>
    <t>СУОР</t>
  </si>
  <si>
    <t>ЖАДЬКО С.В.</t>
  </si>
  <si>
    <t>СДЮСШОР СУОР</t>
  </si>
  <si>
    <t>РУДАКОВ С.В.</t>
  </si>
  <si>
    <t>ДЮСШОР-1</t>
  </si>
  <si>
    <t>ХАРИЧКИНА Н.А.</t>
  </si>
  <si>
    <t xml:space="preserve">СТАВРОПОЛЬСКИЙ </t>
  </si>
  <si>
    <t>МИРОШНИЧЕНКО В.И.</t>
  </si>
  <si>
    <t>ЗАХАРОВА Т.В.</t>
  </si>
  <si>
    <t>ТКАЧЕВ В.И. РОГАЧЕВА Л.В.</t>
  </si>
  <si>
    <t>СИСЕВА АЛЕНА</t>
  </si>
  <si>
    <t>08.02.93</t>
  </si>
  <si>
    <t>ШВСМ СУОР</t>
  </si>
  <si>
    <t>ХАКАЛО АНАСТАСИЯ</t>
  </si>
  <si>
    <t>20.10.94</t>
  </si>
  <si>
    <t>12.05.94</t>
  </si>
  <si>
    <t>КОЛЯДЧЕНКО АЛЕКСАНДРА</t>
  </si>
  <si>
    <t>03.10.93</t>
  </si>
  <si>
    <t>БОЙЧЕНКО С.Ф. КУРИНА Н.М.</t>
  </si>
  <si>
    <t>БГОУ ДОД СДЮШОР ПО Л/А</t>
  </si>
  <si>
    <t>ДСШ "ЛИДЕР"</t>
  </si>
  <si>
    <t>ЯШИНА ПОЛИНА</t>
  </si>
  <si>
    <t>14.11.94</t>
  </si>
  <si>
    <t>САДОВНИЧЕНКО ИРИНА</t>
  </si>
  <si>
    <t>СИНЮК А.В.</t>
  </si>
  <si>
    <t>ТАЙМАЗОВА ДИАНА</t>
  </si>
  <si>
    <t>ТАРАНЦОВ С.Ф.</t>
  </si>
  <si>
    <t>ЧЕПЕЛЕВИЧ И.Н.</t>
  </si>
  <si>
    <t>ИВАНОВ И.П.</t>
  </si>
  <si>
    <t>ЗОЛОТАРЕВА АНТОНИНА</t>
  </si>
  <si>
    <t>ГОРЯЧЕВА ЛЮДМИЛА</t>
  </si>
  <si>
    <t>ДЕРГАН ЕВГЕНИЯ</t>
  </si>
  <si>
    <t>ЕРМОШИН С.А.</t>
  </si>
  <si>
    <t xml:space="preserve">СДЮСШОР </t>
  </si>
  <si>
    <t>МИНАКОВА ЕЛЕНА</t>
  </si>
  <si>
    <t>04.05.94</t>
  </si>
  <si>
    <t>ЛИПОВЕЦКАЯ АЛЬБИНА</t>
  </si>
  <si>
    <t>ЗАДОРОЖНАЯ ВАЛЕРИЯ</t>
  </si>
  <si>
    <t>08.09.93</t>
  </si>
  <si>
    <t>СВИНИНЫХ КСЕНИЯ</t>
  </si>
  <si>
    <t>02.07.93</t>
  </si>
  <si>
    <t>ЛАПТЕВА НАТАЛЬЯ</t>
  </si>
  <si>
    <t>04.02.94</t>
  </si>
  <si>
    <t>РЯБЕНКО ЕЛЕНА</t>
  </si>
  <si>
    <t>13.01.94</t>
  </si>
  <si>
    <t>ВЯЛЬЦЕВА В.Г. АКИМОВА Л.В.</t>
  </si>
  <si>
    <t>КОРЫТКИНА ЛЮДМИЛА</t>
  </si>
  <si>
    <t>19.03.93</t>
  </si>
  <si>
    <t>КОМАРОВА Н.Н. КОВАЛЕНКО А.М</t>
  </si>
  <si>
    <t>ТРОНЕВА НАТАЛЬЯ</t>
  </si>
  <si>
    <t>КОРНИЛОВА ЮЛИЯ</t>
  </si>
  <si>
    <t>29.05.94</t>
  </si>
  <si>
    <t>04.06.94</t>
  </si>
  <si>
    <t>24.07.94</t>
  </si>
  <si>
    <t>НЕСТЕРЕНКО НАТАЛЬЯ</t>
  </si>
  <si>
    <t>14.07.93</t>
  </si>
  <si>
    <t>ЗАДОРОЖНЯЯ ИРИНА</t>
  </si>
  <si>
    <t>30.10.94</t>
  </si>
  <si>
    <t>27.07.94</t>
  </si>
  <si>
    <t>ЛЕОНОВА ВИКТОРИЯ</t>
  </si>
  <si>
    <t>02.12.94</t>
  </si>
  <si>
    <t>25.09.94</t>
  </si>
  <si>
    <t>ПОЛИТОВА КРИСТИНА</t>
  </si>
  <si>
    <t>29.07.94</t>
  </si>
  <si>
    <t>ШИПИЛЕВА ЕВГЕНИЯ</t>
  </si>
  <si>
    <t>02.09.94</t>
  </si>
  <si>
    <t>ЛУПАЧЕВ А.С. ФИЛИППОВА А.А.</t>
  </si>
  <si>
    <t>ПАРФЕНОВА АННА</t>
  </si>
  <si>
    <t>16.06.94</t>
  </si>
  <si>
    <t>ТКАЧЕНКО СВЕТЛАНА</t>
  </si>
  <si>
    <t>ТКАЧЕНКО ЮЛИЯ</t>
  </si>
  <si>
    <t>04.07.94</t>
  </si>
  <si>
    <t>ЕРОВА ЯНА</t>
  </si>
  <si>
    <t>12.12.93</t>
  </si>
  <si>
    <t>ВОВК ОЛЬГА</t>
  </si>
  <si>
    <t>13.02.93</t>
  </si>
  <si>
    <t>ТИМОШЕНКО ДАРЬЯ</t>
  </si>
  <si>
    <t>30.11.94</t>
  </si>
  <si>
    <t>НЕМИРЯ АЛЬБИНА</t>
  </si>
  <si>
    <t>28.04.94</t>
  </si>
  <si>
    <t>ЧХАИДЗЕ ИЛОНА</t>
  </si>
  <si>
    <t>27.10.94</t>
  </si>
  <si>
    <t>МЕШКОВСКИЙ А.Н. БЕК Л.Я.</t>
  </si>
  <si>
    <t>СДЮСШОР-8</t>
  </si>
  <si>
    <t>АБАЕВА ЗАРИНА</t>
  </si>
  <si>
    <t>ОНЕГОВА КРИСТИНА</t>
  </si>
  <si>
    <t>ИВАНОВА АНАСТАСИЯ</t>
  </si>
  <si>
    <t>24.09.93</t>
  </si>
  <si>
    <t>КОЖЕМЯКО ОЛЬГА</t>
  </si>
  <si>
    <t>11.04.94</t>
  </si>
  <si>
    <t>ИВАНЦОВА АНАСТАСИЯ</t>
  </si>
  <si>
    <t>20.05.94</t>
  </si>
  <si>
    <t>ШЕРСТОБИТОВА АННА</t>
  </si>
  <si>
    <t>27.06.94</t>
  </si>
  <si>
    <t>ШЕСТАКОВА ОЛЬГА</t>
  </si>
  <si>
    <t>04.12.93</t>
  </si>
  <si>
    <t>РАХМАНКУЛОВА ВИКТОРИЯ</t>
  </si>
  <si>
    <t>ЧЕРНЯВСКИЕ С.К. О.М.</t>
  </si>
  <si>
    <t>СУОР ЭШВСМ</t>
  </si>
  <si>
    <t>СМОЛЬЯНИНА АНАСТАСИЯ</t>
  </si>
  <si>
    <t>БЕБЕХ ВАЛЕНТИНА</t>
  </si>
  <si>
    <t>РОТОВА ЯНА</t>
  </si>
  <si>
    <t>25.11.94</t>
  </si>
  <si>
    <t>ЕЛИЗАРОВА АННА</t>
  </si>
  <si>
    <t>12.03.94</t>
  </si>
  <si>
    <t>КИЕНКО ИНГА</t>
  </si>
  <si>
    <t>30.09.94</t>
  </si>
  <si>
    <t>АЯТОВА ШАБНАМ</t>
  </si>
  <si>
    <t>ХАРЧЕНКО ВЕРА</t>
  </si>
  <si>
    <t>КУДИНОВА ЕЛЕНА</t>
  </si>
  <si>
    <t>12.12.94</t>
  </si>
  <si>
    <t>КОСТЫРЯ ТАТЬЯНА</t>
  </si>
  <si>
    <t>ЧУРИЛОВА МАРИЯ</t>
  </si>
  <si>
    <t>КОЛОМЫТОВА ОКСАНА</t>
  </si>
  <si>
    <t>29.03.94</t>
  </si>
  <si>
    <t>ГЛАДЫРЬ М.Ф. ФУНИКОВ В.В.</t>
  </si>
  <si>
    <t>БЕГ 100 М с/б</t>
  </si>
  <si>
    <t>ЮНИОРКИ до 20 лет</t>
  </si>
  <si>
    <t>ОСМАНОВА МАРАЛ</t>
  </si>
  <si>
    <t>22.02.94</t>
  </si>
  <si>
    <t>13.07.94</t>
  </si>
  <si>
    <t>06.08.94</t>
  </si>
  <si>
    <t>16.10.94</t>
  </si>
  <si>
    <t>55</t>
  </si>
  <si>
    <t>74</t>
  </si>
  <si>
    <t>64</t>
  </si>
  <si>
    <t>БОГАТЫРЕВА АЛЕКСАНДРА</t>
  </si>
  <si>
    <t>05.09.94</t>
  </si>
  <si>
    <t>СМОЛЕВА Н.В.</t>
  </si>
  <si>
    <t>69</t>
  </si>
  <si>
    <t>235</t>
  </si>
  <si>
    <t>268</t>
  </si>
  <si>
    <t>36</t>
  </si>
  <si>
    <t>КОНДРАТЕНКО Н.В. АБАКУМОВА Г.В.</t>
  </si>
  <si>
    <t>161</t>
  </si>
  <si>
    <t>102</t>
  </si>
  <si>
    <t xml:space="preserve">СИНИЦИН А.В. </t>
  </si>
  <si>
    <t>267</t>
  </si>
  <si>
    <t>КУРИНА Н.М. АВДЕЕВ С.В.</t>
  </si>
  <si>
    <t>174</t>
  </si>
  <si>
    <t>136</t>
  </si>
  <si>
    <t>200</t>
  </si>
  <si>
    <t>197</t>
  </si>
  <si>
    <t>196</t>
  </si>
  <si>
    <t>НОВАК КСЕНИЯ</t>
  </si>
  <si>
    <t>18.03.96</t>
  </si>
  <si>
    <t>ДЮСШ "УРОЖАЙ"</t>
  </si>
  <si>
    <t>180</t>
  </si>
  <si>
    <t>13.10.94</t>
  </si>
  <si>
    <t>224</t>
  </si>
  <si>
    <t>296</t>
  </si>
  <si>
    <t>292</t>
  </si>
  <si>
    <t>ДМИТРОВА ВЕРОНИКА</t>
  </si>
  <si>
    <t>БУРНЯШОВА Г.С.</t>
  </si>
  <si>
    <t>ДЮСШ УО</t>
  </si>
  <si>
    <t>360</t>
  </si>
  <si>
    <t>355</t>
  </si>
  <si>
    <t>ФРИЗ РИТА</t>
  </si>
  <si>
    <t>359</t>
  </si>
  <si>
    <t>363</t>
  </si>
  <si>
    <t>КОРЖОВА ЕВГЕНИЯ</t>
  </si>
  <si>
    <t>08.03.94</t>
  </si>
  <si>
    <t>САЛИМГАРИЕВ В.Т.</t>
  </si>
  <si>
    <t>ДЮСШ "ЮНОСТЬ"</t>
  </si>
  <si>
    <t>362</t>
  </si>
  <si>
    <t xml:space="preserve">АР СДЮСШОР-1 </t>
  </si>
  <si>
    <t>ЗАВАДИН В.В.</t>
  </si>
  <si>
    <t>470</t>
  </si>
  <si>
    <t>400</t>
  </si>
  <si>
    <t>СТАРШОВА ОЛЬГА</t>
  </si>
  <si>
    <t>87</t>
  </si>
  <si>
    <t>27</t>
  </si>
  <si>
    <t xml:space="preserve">ТИПАЕВ В.Н. </t>
  </si>
  <si>
    <t xml:space="preserve">ЦСП </t>
  </si>
  <si>
    <t>90</t>
  </si>
  <si>
    <t>ВОЛЬФ ТАИСИЯ</t>
  </si>
  <si>
    <t>24.08.94</t>
  </si>
  <si>
    <t>БАСТРЫГИНА Н.О.</t>
  </si>
  <si>
    <t>32</t>
  </si>
  <si>
    <t>ДЕМИДЕНКО НАТАЛЬЯ</t>
  </si>
  <si>
    <t>07.08.93</t>
  </si>
  <si>
    <t>ТРОФИМОВЫ Е.В., И.Е. НАЗАРОВ Ю.А.</t>
  </si>
  <si>
    <t>28</t>
  </si>
  <si>
    <t>52</t>
  </si>
  <si>
    <t>КАРАТАЕВ Н.Д.</t>
  </si>
  <si>
    <t>24.06.94</t>
  </si>
  <si>
    <t>474</t>
  </si>
  <si>
    <t>КАРАПЕТЯН АНАИТ</t>
  </si>
  <si>
    <t>13.04.94</t>
  </si>
  <si>
    <t>САГАЛОВ А.П.</t>
  </si>
  <si>
    <t>430</t>
  </si>
  <si>
    <t>СКОКОВА ЮЛИЯ</t>
  </si>
  <si>
    <t>24.10.93</t>
  </si>
  <si>
    <t>МЕШКОВСКИЙ А.Н. БОНДАРЕНКО А.И.</t>
  </si>
  <si>
    <t>ЦСП-1</t>
  </si>
  <si>
    <t>433</t>
  </si>
  <si>
    <t>80</t>
  </si>
  <si>
    <t>БАШКАТОВА НАТАЛЬЯ</t>
  </si>
  <si>
    <t>03.02.93</t>
  </si>
  <si>
    <t>Л</t>
  </si>
  <si>
    <t>СОРОКИН С.А. БЕЛЕВСКАЯ Е.В.</t>
  </si>
  <si>
    <t>78</t>
  </si>
  <si>
    <t>СТРЕЛЬНИКОВА АЛЕНА</t>
  </si>
  <si>
    <t>19.06.94</t>
  </si>
  <si>
    <t>СОРОКИН С.А. ЯКУШИН В.И.</t>
  </si>
  <si>
    <t>431</t>
  </si>
  <si>
    <t>РОУОР</t>
  </si>
  <si>
    <t>437</t>
  </si>
  <si>
    <t>405</t>
  </si>
  <si>
    <t>ИШРЕФОВА КИЗХАЛУМ</t>
  </si>
  <si>
    <t>БОНДАРЕНКО В.Г. РЫНДИНА А.В.</t>
  </si>
  <si>
    <t>406</t>
  </si>
  <si>
    <t>БЕЛЯЕВА ЛИЛЯ</t>
  </si>
  <si>
    <t>30.07.93</t>
  </si>
  <si>
    <t>445</t>
  </si>
  <si>
    <t>БЕРКУНОВА ВАЛЕРИЯ</t>
  </si>
  <si>
    <t>17.10.94</t>
  </si>
  <si>
    <t>СРЕТЕНЦЕВ В.В.</t>
  </si>
  <si>
    <t>117</t>
  </si>
  <si>
    <t>116</t>
  </si>
  <si>
    <t>129</t>
  </si>
  <si>
    <t>011</t>
  </si>
  <si>
    <t>036</t>
  </si>
  <si>
    <t>220</t>
  </si>
  <si>
    <t>222</t>
  </si>
  <si>
    <t>221</t>
  </si>
  <si>
    <t>192</t>
  </si>
  <si>
    <t>191</t>
  </si>
  <si>
    <t>СУОР ЭШВСМ МОСКВА</t>
  </si>
  <si>
    <t>190</t>
  </si>
  <si>
    <t>213</t>
  </si>
  <si>
    <t>ИВЕНСКАЯ ОКСАНА</t>
  </si>
  <si>
    <t>28.05.93</t>
  </si>
  <si>
    <t>СУОР СДЮСШОР</t>
  </si>
  <si>
    <t>207</t>
  </si>
  <si>
    <t>ЧЕРНЯВСКИЕ С.К. О.М. РОГОЗА Л.И.</t>
  </si>
  <si>
    <t>11:00</t>
  </si>
  <si>
    <t>13:00</t>
  </si>
  <si>
    <t>26</t>
  </si>
  <si>
    <t>14:30</t>
  </si>
  <si>
    <t>16:00</t>
  </si>
  <si>
    <t>18:50</t>
  </si>
  <si>
    <t>17:40</t>
  </si>
  <si>
    <t>0196</t>
  </si>
  <si>
    <t>153</t>
  </si>
  <si>
    <t>10:00</t>
  </si>
  <si>
    <t>10:45</t>
  </si>
  <si>
    <r>
      <rPr>
        <sz val="10"/>
        <color theme="0"/>
        <rFont val="Tahoma"/>
        <family val="2"/>
        <charset val="204"/>
      </rPr>
      <t>0</t>
    </r>
    <r>
      <rPr>
        <sz val="10"/>
        <rFont val="Tahoma"/>
        <family val="2"/>
      </rPr>
      <t>11</t>
    </r>
  </si>
  <si>
    <r>
      <rPr>
        <sz val="10"/>
        <color theme="0"/>
        <rFont val="Tahoma"/>
        <family val="2"/>
        <charset val="204"/>
      </rPr>
      <t>0</t>
    </r>
    <r>
      <rPr>
        <sz val="10"/>
        <rFont val="Tahoma"/>
        <family val="2"/>
      </rPr>
      <t>196</t>
    </r>
  </si>
  <si>
    <t>19:50</t>
  </si>
  <si>
    <r>
      <rPr>
        <sz val="10"/>
        <color theme="0"/>
        <rFont val="Tahoma"/>
        <family val="2"/>
        <charset val="204"/>
      </rPr>
      <t>0</t>
    </r>
    <r>
      <rPr>
        <sz val="10"/>
        <rFont val="Tahoma"/>
        <family val="2"/>
      </rPr>
      <t>36</t>
    </r>
  </si>
  <si>
    <t>Сошла</t>
  </si>
  <si>
    <t>Х</t>
  </si>
  <si>
    <t>162</t>
  </si>
  <si>
    <t>ОРЛОВА ТАТЬЯНА</t>
  </si>
  <si>
    <t>ЛИСИЦЫНА НАТАЛЬЯ</t>
  </si>
  <si>
    <t>171</t>
  </si>
  <si>
    <t>240</t>
  </si>
  <si>
    <t>260</t>
  </si>
  <si>
    <t>280</t>
  </si>
  <si>
    <t>300</t>
  </si>
  <si>
    <t>320</t>
  </si>
  <si>
    <t>340</t>
  </si>
  <si>
    <t>425</t>
  </si>
  <si>
    <t>ХХХ</t>
  </si>
  <si>
    <t>Х0</t>
  </si>
  <si>
    <t>184</t>
  </si>
  <si>
    <t>20:30</t>
  </si>
  <si>
    <t>ЧЕРНЯВСКАЯ АННА</t>
  </si>
  <si>
    <t>01.07.96</t>
  </si>
  <si>
    <t>ЧЕРНЯВСКИЕ С.К., О.М.</t>
  </si>
  <si>
    <t>п.168.7</t>
  </si>
  <si>
    <t>н/я</t>
  </si>
  <si>
    <t>КОМАРОВА И.В. ДЕНЬГУБОВ Г.П.</t>
  </si>
  <si>
    <t>ВКОР</t>
  </si>
  <si>
    <t>24.02.93</t>
  </si>
  <si>
    <t>18.09.94</t>
  </si>
  <si>
    <t>СУЛТАНОВ В.Х.</t>
  </si>
  <si>
    <t>ДЮСШ "ЮБИЛЕЙНАЯ"</t>
  </si>
  <si>
    <t>18.06.94</t>
  </si>
  <si>
    <t>369</t>
  </si>
  <si>
    <t>39</t>
  </si>
  <si>
    <t>59</t>
  </si>
  <si>
    <t>18:40</t>
  </si>
  <si>
    <t>Справка</t>
  </si>
  <si>
    <t>77</t>
  </si>
  <si>
    <t>КОКОРИНА ЯНА</t>
  </si>
  <si>
    <t>18.04.93</t>
  </si>
  <si>
    <t>РАДЖАБОВЫ О.В. М.С.</t>
  </si>
  <si>
    <t>96</t>
  </si>
  <si>
    <t>БЫЧКОВА МАРГАРИТА</t>
  </si>
  <si>
    <t>23.03.94</t>
  </si>
  <si>
    <t>ШАХНОВ М.А.</t>
  </si>
  <si>
    <t>118</t>
  </si>
  <si>
    <t>ТЕРЕЩЕНКО ВИКТОРИЯ</t>
  </si>
  <si>
    <t>10.02.94</t>
  </si>
  <si>
    <t>ЧИЖОВА Г.Д.</t>
  </si>
  <si>
    <t>ТРУШ ЭВВА</t>
  </si>
  <si>
    <t>27.02.93</t>
  </si>
  <si>
    <t>МУХАНЕВ А.В.</t>
  </si>
  <si>
    <t>ДЮСШ "КАИССА"</t>
  </si>
  <si>
    <t>11:10</t>
  </si>
  <si>
    <t>ХОЖМАХОВА А</t>
  </si>
  <si>
    <t>ОСМАНОВ</t>
  </si>
  <si>
    <t>215</t>
  </si>
  <si>
    <t>АСТАНИНА АННА</t>
  </si>
  <si>
    <t>1996</t>
  </si>
  <si>
    <t>ЧИРВА С.И.</t>
  </si>
  <si>
    <t>216</t>
  </si>
  <si>
    <t>АГРИЕЦ ЛЮДМИЛА</t>
  </si>
  <si>
    <t>204</t>
  </si>
  <si>
    <t>ДМИТРИЧЕНКО ДАРЬЯ</t>
  </si>
  <si>
    <t>11.12.95</t>
  </si>
  <si>
    <t>0162</t>
  </si>
  <si>
    <t>БЕЛЬСКАЯ АНГЕЛИНА</t>
  </si>
  <si>
    <t>20.12.95</t>
  </si>
  <si>
    <t>ШИЯН Т.Н.</t>
  </si>
  <si>
    <t>00163</t>
  </si>
  <si>
    <t>ЛАЗВИАШВИЛИ АНГЕЛА</t>
  </si>
  <si>
    <t>05.10.95</t>
  </si>
  <si>
    <t xml:space="preserve">КУЛИКОВ В.Е. </t>
  </si>
  <si>
    <t>156</t>
  </si>
  <si>
    <t>05.10.96</t>
  </si>
  <si>
    <t>350</t>
  </si>
  <si>
    <t>10:40</t>
  </si>
  <si>
    <t>15.07.93</t>
  </si>
  <si>
    <t>t° +24 вл.70%</t>
  </si>
  <si>
    <t>КАМЧАТНИКОВЫ А.Г., Е.В.</t>
  </si>
  <si>
    <t>МИРОШНИЧЕНКО В.И. АБАЛДОВ А.А.</t>
  </si>
  <si>
    <t>Финал
А</t>
  </si>
  <si>
    <t>Финал
Б</t>
  </si>
  <si>
    <t>24.63</t>
  </si>
  <si>
    <t>25.75</t>
  </si>
  <si>
    <t>26.08</t>
  </si>
  <si>
    <t>26.35</t>
  </si>
  <si>
    <t>26.21</t>
  </si>
  <si>
    <t>26.43</t>
  </si>
  <si>
    <t>27.25</t>
  </si>
  <si>
    <t>302</t>
  </si>
  <si>
    <t>ШИРЯЕВА ВАЛЕНТИНА</t>
  </si>
  <si>
    <t>20.09.96</t>
  </si>
  <si>
    <t>ВЯЛЬЦЕВА В.Г. ТИТАРЕНКО И.Г.</t>
  </si>
  <si>
    <t>снята 
п.162.7</t>
  </si>
  <si>
    <t>РАМАЛДАНОВА ТАТЬЯНА</t>
  </si>
  <si>
    <t>АЛИХАНОВА НАДЕЖДА</t>
  </si>
  <si>
    <t>РАМАЗАНОВА НАДИНА</t>
  </si>
  <si>
    <t>АЯТОВА ШАБНЕМ</t>
  </si>
  <si>
    <t>ЭСТАФЕТНЫЙ БЕГ 4х400 М</t>
  </si>
  <si>
    <t>ВОВК Т.И. СРЕТИНЦЕВ В.В.</t>
  </si>
  <si>
    <t>212</t>
  </si>
  <si>
    <t>АЛЕНИНА МАРИНА</t>
  </si>
  <si>
    <t>170</t>
  </si>
  <si>
    <t>173</t>
  </si>
  <si>
    <t>176</t>
  </si>
  <si>
    <t>ХХ0</t>
  </si>
  <si>
    <t>1юн</t>
  </si>
  <si>
    <t>4.00</t>
  </si>
  <si>
    <t>3.20</t>
  </si>
  <si>
    <t>3.00</t>
  </si>
  <si>
    <t>2.60</t>
  </si>
  <si>
    <t>1:00.87</t>
  </si>
  <si>
    <t>1:00.91</t>
  </si>
  <si>
    <t>1:01.77</t>
  </si>
  <si>
    <t>1:05.23</t>
  </si>
  <si>
    <t>1:07.19</t>
  </si>
  <si>
    <t>1:11.31</t>
  </si>
  <si>
    <t>1:15.47</t>
  </si>
  <si>
    <t>15.88</t>
  </si>
  <si>
    <t>15.59</t>
  </si>
  <si>
    <t>16.12</t>
  </si>
  <si>
    <t>14.94</t>
  </si>
  <si>
    <t>4:19.70</t>
  </si>
  <si>
    <t>4:47.67</t>
  </si>
  <si>
    <t>50.64</t>
  </si>
  <si>
    <t>51.79</t>
  </si>
  <si>
    <t>51.98</t>
  </si>
  <si>
    <t>18:53.92</t>
  </si>
  <si>
    <t>4:46.06</t>
  </si>
  <si>
    <t>4:56.44</t>
  </si>
  <si>
    <t>5:14.19</t>
  </si>
  <si>
    <t>2:11.68</t>
  </si>
  <si>
    <t>2:13.46</t>
  </si>
  <si>
    <t>2:20.00</t>
  </si>
  <si>
    <t>2:30.73</t>
  </si>
  <si>
    <t>2:37.70</t>
  </si>
  <si>
    <t>55.44</t>
  </si>
  <si>
    <t>56.53</t>
  </si>
  <si>
    <t>57.49</t>
  </si>
  <si>
    <t>57.62</t>
  </si>
  <si>
    <t>1:00.85</t>
  </si>
  <si>
    <t>1:01.74</t>
  </si>
  <si>
    <t>1:02.13</t>
  </si>
  <si>
    <t>1:03.89</t>
  </si>
  <si>
    <t>1:04.07</t>
  </si>
  <si>
    <t>1:06.64</t>
  </si>
  <si>
    <t>24.40</t>
  </si>
  <si>
    <t>25.42</t>
  </si>
  <si>
    <t>25.58</t>
  </si>
  <si>
    <t>25.87</t>
  </si>
  <si>
    <t>26.30</t>
  </si>
  <si>
    <t>25.98</t>
  </si>
  <si>
    <t>26.83</t>
  </si>
  <si>
    <t>27.47</t>
  </si>
  <si>
    <t>27.48</t>
  </si>
  <si>
    <t>27.73</t>
  </si>
  <si>
    <t>27.92</t>
  </si>
  <si>
    <t>27.97</t>
  </si>
  <si>
    <t>26.46</t>
  </si>
  <si>
    <t>МСМК</t>
  </si>
  <si>
    <t>12.10</t>
  </si>
  <si>
    <t>12.13</t>
  </si>
  <si>
    <t>12.39</t>
  </si>
  <si>
    <t>12.38</t>
  </si>
  <si>
    <t>12.59</t>
  </si>
  <si>
    <t>12.44</t>
  </si>
  <si>
    <t>12.53</t>
  </si>
  <si>
    <t>12.56</t>
  </si>
  <si>
    <t>12.42</t>
  </si>
  <si>
    <t>12.60</t>
  </si>
  <si>
    <t>12.82</t>
  </si>
  <si>
    <t>12.72</t>
  </si>
  <si>
    <t>12.90</t>
  </si>
  <si>
    <t>12.99</t>
  </si>
  <si>
    <t>13.04</t>
  </si>
  <si>
    <t>13.10</t>
  </si>
  <si>
    <t>13.12</t>
  </si>
  <si>
    <t>13.34</t>
  </si>
  <si>
    <t>13.45</t>
  </si>
  <si>
    <t>13.50</t>
  </si>
  <si>
    <t>13.51</t>
  </si>
  <si>
    <t>13.54</t>
  </si>
  <si>
    <t>13.69</t>
  </si>
  <si>
    <t>13.82</t>
  </si>
  <si>
    <t>14.26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</si>
</sst>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6" formatCode="0.0"/>
  </numFmts>
  <fonts count="33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sz val="9"/>
      <name val="Tahoma"/>
      <family val="2"/>
    </font>
    <font>
      <b/>
      <sz val="10"/>
      <name val="Tahoma"/>
      <family val="2"/>
      <charset val="204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b/>
      <sz val="9"/>
      <name val="Tahoma"/>
      <family val="2"/>
    </font>
    <font>
      <b/>
      <u/>
      <sz val="9"/>
      <name val="Tahoma"/>
      <family val="2"/>
    </font>
    <font>
      <b/>
      <sz val="8"/>
      <name val="Tahoma"/>
      <family val="2"/>
    </font>
    <font>
      <sz val="9"/>
      <color indexed="63"/>
      <name val="Arial Cyr"/>
      <charset val="204"/>
    </font>
    <font>
      <sz val="6"/>
      <color indexed="63"/>
      <name val="Arial Cyr"/>
      <charset val="204"/>
    </font>
    <font>
      <sz val="9"/>
      <color indexed="63"/>
      <name val="Microsoft Sans Serif"/>
      <family val="2"/>
      <charset val="204"/>
    </font>
    <font>
      <sz val="10"/>
      <color indexed="10"/>
      <name val="Tahoma"/>
      <family val="2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b/>
      <sz val="10"/>
      <color rgb="FFFF0000"/>
      <name val="Tahoma"/>
      <family val="2"/>
    </font>
    <font>
      <sz val="10"/>
      <color rgb="FFFF0000"/>
      <name val="Tahoma"/>
      <family val="2"/>
    </font>
    <font>
      <sz val="8"/>
      <color indexed="63"/>
      <name val="Microsoft Sans Serif"/>
      <family val="2"/>
      <charset val="204"/>
    </font>
    <font>
      <sz val="11"/>
      <name val="Times New Roman"/>
      <family val="1"/>
    </font>
    <font>
      <sz val="12"/>
      <name val="Times New Roman Cyr"/>
      <charset val="204"/>
    </font>
    <font>
      <sz val="10"/>
      <color theme="0"/>
      <name val="Tahoma"/>
      <family val="2"/>
      <charset val="204"/>
    </font>
    <font>
      <sz val="10"/>
      <name val="Tahoma"/>
      <family val="2"/>
      <charset val="204"/>
    </font>
    <font>
      <b/>
      <sz val="8"/>
      <color rgb="FFFF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49" fontId="2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Fill="1" applyBorder="1" applyAlignment="1">
      <alignment wrapText="1"/>
    </xf>
    <xf numFmtId="0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right" wrapText="1"/>
    </xf>
    <xf numFmtId="49" fontId="6" fillId="0" borderId="0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right"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righ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center" vertical="top" wrapText="1"/>
    </xf>
    <xf numFmtId="49" fontId="11" fillId="0" borderId="0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vertical="center" wrapText="1"/>
    </xf>
    <xf numFmtId="49" fontId="11" fillId="0" borderId="0" xfId="0" applyNumberFormat="1" applyFont="1" applyFill="1" applyBorder="1" applyAlignment="1">
      <alignment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vertical="center"/>
    </xf>
    <xf numFmtId="0" fontId="4" fillId="0" borderId="0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wrapText="1"/>
    </xf>
    <xf numFmtId="0" fontId="9" fillId="0" borderId="0" xfId="0" applyFont="1" applyFill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shrinkToFit="1"/>
    </xf>
    <xf numFmtId="49" fontId="17" fillId="0" borderId="0" xfId="0" applyNumberFormat="1" applyFont="1" applyBorder="1" applyAlignment="1">
      <alignment horizontal="center" wrapText="1"/>
    </xf>
    <xf numFmtId="49" fontId="17" fillId="0" borderId="0" xfId="0" applyNumberFormat="1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wrapText="1"/>
    </xf>
    <xf numFmtId="0" fontId="20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textRotation="255"/>
    </xf>
    <xf numFmtId="0" fontId="14" fillId="0" borderId="2" xfId="0" applyFont="1" applyBorder="1" applyAlignment="1">
      <alignment horizontal="center" vertical="center" textRotation="255" wrapText="1"/>
    </xf>
    <xf numFmtId="0" fontId="14" fillId="0" borderId="2" xfId="0" applyFont="1" applyFill="1" applyBorder="1" applyAlignment="1">
      <alignment horizontal="center" vertical="center" textRotation="255" wrapText="1"/>
    </xf>
    <xf numFmtId="0" fontId="5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right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right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/>
    </xf>
    <xf numFmtId="0" fontId="10" fillId="2" borderId="0" xfId="0" applyFont="1" applyFill="1"/>
    <xf numFmtId="0" fontId="23" fillId="2" borderId="0" xfId="0" applyFont="1" applyFill="1" applyAlignment="1">
      <alignment horizontal="left"/>
    </xf>
    <xf numFmtId="166" fontId="10" fillId="0" borderId="0" xfId="0" applyNumberFormat="1" applyFont="1" applyBorder="1" applyAlignment="1">
      <alignment horizontal="center" vertical="top"/>
    </xf>
    <xf numFmtId="2" fontId="22" fillId="0" borderId="0" xfId="0" applyNumberFormat="1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4" fillId="5" borderId="0" xfId="0" applyNumberFormat="1" applyFont="1" applyFill="1" applyBorder="1" applyAlignment="1">
      <alignment wrapText="1"/>
    </xf>
    <xf numFmtId="0" fontId="22" fillId="0" borderId="0" xfId="0" applyFont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top" wrapText="1"/>
    </xf>
    <xf numFmtId="2" fontId="3" fillId="6" borderId="16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7" borderId="17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24" fillId="7" borderId="19" xfId="0" applyNumberFormat="1" applyFont="1" applyFill="1" applyBorder="1" applyAlignment="1">
      <alignment horizontal="center" vertical="center" wrapText="1"/>
    </xf>
    <xf numFmtId="0" fontId="3" fillId="6" borderId="2" xfId="0" applyNumberFormat="1" applyFont="1" applyFill="1" applyBorder="1" applyAlignment="1">
      <alignment horizontal="center" vertical="center" wrapText="1"/>
    </xf>
    <xf numFmtId="0" fontId="3" fillId="7" borderId="2" xfId="0" applyNumberFormat="1" applyFont="1" applyFill="1" applyBorder="1" applyAlignment="1">
      <alignment horizontal="center" vertical="center" wrapText="1"/>
    </xf>
    <xf numFmtId="0" fontId="3" fillId="7" borderId="1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23" fillId="0" borderId="0" xfId="0" applyFont="1" applyFill="1" applyAlignment="1">
      <alignment horizontal="left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horizontal="right" wrapText="1"/>
    </xf>
    <xf numFmtId="0" fontId="5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2" fontId="3" fillId="6" borderId="18" xfId="0" applyNumberFormat="1" applyFont="1" applyFill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right" wrapText="1"/>
    </xf>
    <xf numFmtId="0" fontId="5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0" fontId="3" fillId="6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7" fillId="5" borderId="0" xfId="0" applyNumberFormat="1" applyFont="1" applyFill="1" applyBorder="1" applyAlignment="1">
      <alignment horizontal="center" wrapText="1"/>
    </xf>
    <xf numFmtId="49" fontId="10" fillId="0" borderId="0" xfId="0" applyNumberFormat="1" applyFont="1" applyFill="1"/>
    <xf numFmtId="0" fontId="5" fillId="0" borderId="0" xfId="0" applyNumberFormat="1" applyFont="1" applyAlignment="1">
      <alignment vertical="center"/>
    </xf>
    <xf numFmtId="0" fontId="5" fillId="0" borderId="5" xfId="0" applyNumberFormat="1" applyFont="1" applyBorder="1" applyAlignment="1">
      <alignment vertical="center"/>
    </xf>
    <xf numFmtId="49" fontId="5" fillId="0" borderId="0" xfId="0" applyNumberFormat="1" applyFont="1" applyBorder="1" applyAlignment="1"/>
    <xf numFmtId="49" fontId="8" fillId="0" borderId="0" xfId="0" applyNumberFormat="1" applyFont="1" applyBorder="1" applyAlignment="1">
      <alignment wrapText="1"/>
    </xf>
    <xf numFmtId="49" fontId="5" fillId="0" borderId="5" xfId="0" applyNumberFormat="1" applyFont="1" applyBorder="1" applyAlignment="1">
      <alignment vertical="center"/>
    </xf>
    <xf numFmtId="49" fontId="25" fillId="0" borderId="5" xfId="0" applyNumberFormat="1" applyFont="1" applyBorder="1" applyAlignment="1">
      <alignment vertical="center"/>
    </xf>
    <xf numFmtId="49" fontId="26" fillId="0" borderId="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wrapText="1"/>
    </xf>
    <xf numFmtId="49" fontId="26" fillId="0" borderId="0" xfId="0" applyNumberFormat="1" applyFont="1" applyBorder="1" applyAlignment="1">
      <alignment wrapText="1"/>
    </xf>
    <xf numFmtId="49" fontId="11" fillId="0" borderId="5" xfId="0" applyNumberFormat="1" applyFont="1" applyBorder="1" applyAlignment="1"/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7" fillId="0" borderId="0" xfId="0" applyNumberFormat="1" applyFont="1" applyBorder="1" applyAlignment="1">
      <alignment horizontal="left" vertical="top"/>
    </xf>
    <xf numFmtId="49" fontId="12" fillId="0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Border="1" applyAlignment="1">
      <alignment vertical="top" wrapText="1"/>
    </xf>
    <xf numFmtId="49" fontId="7" fillId="0" borderId="0" xfId="0" applyNumberFormat="1" applyFont="1" applyBorder="1" applyAlignment="1">
      <alignment horizontal="center" vertical="top"/>
    </xf>
    <xf numFmtId="0" fontId="5" fillId="0" borderId="0" xfId="0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shrinkToFit="1"/>
    </xf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center"/>
    </xf>
    <xf numFmtId="0" fontId="7" fillId="4" borderId="3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4" fillId="7" borderId="0" xfId="0" applyNumberFormat="1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center" vertical="center" wrapText="1"/>
    </xf>
    <xf numFmtId="0" fontId="3" fillId="7" borderId="0" xfId="0" applyNumberFormat="1" applyFont="1" applyFill="1" applyBorder="1" applyAlignment="1">
      <alignment horizontal="center" vertical="center" wrapText="1"/>
    </xf>
    <xf numFmtId="0" fontId="3" fillId="6" borderId="10" xfId="0" applyNumberFormat="1" applyFont="1" applyFill="1" applyBorder="1" applyAlignment="1">
      <alignment horizontal="center" vertical="center" wrapText="1"/>
    </xf>
    <xf numFmtId="0" fontId="28" fillId="6" borderId="10" xfId="0" applyNumberFormat="1" applyFont="1" applyFill="1" applyBorder="1" applyAlignment="1">
      <alignment horizontal="center" vertical="center" wrapText="1"/>
    </xf>
    <xf numFmtId="0" fontId="28" fillId="0" borderId="10" xfId="0" applyNumberFormat="1" applyFont="1" applyBorder="1" applyAlignment="1">
      <alignment horizontal="center" vertical="center" wrapText="1"/>
    </xf>
    <xf numFmtId="0" fontId="3" fillId="7" borderId="10" xfId="0" applyNumberFormat="1" applyFont="1" applyFill="1" applyBorder="1" applyAlignment="1">
      <alignment horizontal="center" vertical="center" wrapText="1"/>
    </xf>
    <xf numFmtId="0" fontId="24" fillId="7" borderId="11" xfId="0" applyNumberFormat="1" applyFont="1" applyFill="1" applyBorder="1" applyAlignment="1">
      <alignment horizontal="center" vertical="center" wrapText="1"/>
    </xf>
    <xf numFmtId="2" fontId="29" fillId="0" borderId="19" xfId="0" applyNumberFormat="1" applyFont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7" borderId="1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32" fillId="0" borderId="5" xfId="0" applyNumberFormat="1" applyFont="1" applyBorder="1" applyAlignment="1">
      <alignment vertical="center"/>
    </xf>
    <xf numFmtId="0" fontId="16" fillId="0" borderId="15" xfId="0" applyFont="1" applyBorder="1" applyAlignment="1">
      <alignment horizontal="center" vertical="center" shrinkToFit="1"/>
    </xf>
    <xf numFmtId="49" fontId="4" fillId="0" borderId="2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Border="1" applyAlignment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Border="1" applyAlignment="1">
      <alignment horizontal="center" vertical="top"/>
    </xf>
    <xf numFmtId="49" fontId="30" fillId="0" borderId="2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right" wrapText="1"/>
    </xf>
    <xf numFmtId="0" fontId="5" fillId="0" borderId="0" xfId="0" applyNumberFormat="1" applyFont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/>
    </xf>
    <xf numFmtId="0" fontId="9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left" wrapText="1"/>
    </xf>
    <xf numFmtId="0" fontId="16" fillId="0" borderId="2" xfId="0" applyFont="1" applyBorder="1" applyAlignment="1">
      <alignment horizontal="center" vertical="center" wrapText="1" shrinkToFit="1"/>
    </xf>
    <xf numFmtId="0" fontId="5" fillId="0" borderId="0" xfId="0" applyNumberFormat="1" applyFont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textRotation="90" wrapText="1"/>
    </xf>
    <xf numFmtId="164" fontId="2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top" wrapText="1"/>
    </xf>
    <xf numFmtId="0" fontId="18" fillId="3" borderId="0" xfId="0" applyFont="1" applyFill="1" applyAlignment="1">
      <alignment horizontal="center"/>
    </xf>
    <xf numFmtId="0" fontId="19" fillId="0" borderId="0" xfId="0" applyFont="1" applyBorder="1" applyAlignment="1">
      <alignment horizontal="left" vertical="center"/>
    </xf>
    <xf numFmtId="0" fontId="21" fillId="0" borderId="8" xfId="0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textRotation="90" wrapText="1"/>
    </xf>
    <xf numFmtId="0" fontId="16" fillId="0" borderId="13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49" fontId="11" fillId="0" borderId="0" xfId="0" applyNumberFormat="1" applyFont="1" applyBorder="1" applyAlignment="1">
      <alignment horizontal="right"/>
    </xf>
    <xf numFmtId="0" fontId="14" fillId="0" borderId="1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 shrinkToFit="1"/>
    </xf>
    <xf numFmtId="0" fontId="15" fillId="0" borderId="3" xfId="0" applyFont="1" applyBorder="1" applyAlignment="1">
      <alignment horizontal="center" vertical="center" wrapText="1" shrinkToFi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3" xfId="0" applyFont="1" applyBorder="1" applyAlignment="1">
      <alignment horizontal="center" vertical="center" textRotation="90" wrapText="1"/>
    </xf>
    <xf numFmtId="49" fontId="5" fillId="0" borderId="0" xfId="0" applyNumberFormat="1" applyFont="1" applyBorder="1" applyAlignment="1">
      <alignment wrapText="1"/>
    </xf>
    <xf numFmtId="49" fontId="11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17</xdr:row>
      <xdr:rowOff>47625</xdr:rowOff>
    </xdr:from>
    <xdr:to>
      <xdr:col>13</xdr:col>
      <xdr:colOff>647700</xdr:colOff>
      <xdr:row>24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3076575"/>
          <a:ext cx="7686675" cy="153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17</xdr:row>
      <xdr:rowOff>104775</xdr:rowOff>
    </xdr:from>
    <xdr:to>
      <xdr:col>13</xdr:col>
      <xdr:colOff>857250</xdr:colOff>
      <xdr:row>27</xdr:row>
      <xdr:rowOff>152400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3819525"/>
          <a:ext cx="7686675" cy="213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 enableFormatConditionsCalculation="0">
    <tabColor indexed="15"/>
  </sheetPr>
  <dimension ref="A1:AC76"/>
  <sheetViews>
    <sheetView tabSelected="1" topLeftCell="A2" zoomScale="90" zoomScaleNormal="90" workbookViewId="0">
      <selection activeCell="D15" sqref="D15"/>
    </sheetView>
  </sheetViews>
  <sheetFormatPr defaultRowHeight="12.75" outlineLevelCol="1" x14ac:dyDescent="0.2"/>
  <cols>
    <col min="1" max="1" width="4" style="12" customWidth="1"/>
    <col min="2" max="2" width="5.42578125" style="12" bestFit="1" customWidth="1"/>
    <col min="3" max="3" width="6.42578125" style="12" bestFit="1" customWidth="1"/>
    <col min="4" max="4" width="19.28515625" style="15" customWidth="1"/>
    <col min="5" max="5" width="9" style="16" bestFit="1" customWidth="1"/>
    <col min="6" max="6" width="6.85546875" style="16" bestFit="1" customWidth="1"/>
    <col min="7" max="7" width="16.85546875" style="15" customWidth="1"/>
    <col min="8" max="8" width="6.85546875" style="15" customWidth="1"/>
    <col min="9" max="9" width="14.42578125" style="15" customWidth="1"/>
    <col min="10" max="10" width="11" style="15" hidden="1" customWidth="1" outlineLevel="1"/>
    <col min="11" max="11" width="6.28515625" style="16" customWidth="1" collapsed="1"/>
    <col min="12" max="12" width="4.42578125" style="16" customWidth="1"/>
    <col min="13" max="13" width="12.140625" style="16" hidden="1" customWidth="1" outlineLevel="1"/>
    <col min="14" max="14" width="7" style="16" customWidth="1" collapsed="1"/>
    <col min="15" max="15" width="4.5703125" style="16" customWidth="1"/>
    <col min="16" max="16" width="6.7109375" style="15" customWidth="1"/>
    <col min="17" max="17" width="6.140625" style="9" hidden="1" customWidth="1"/>
    <col min="18" max="18" width="27.7109375" style="15" customWidth="1"/>
    <col min="19" max="19" width="8" style="15" hidden="1" customWidth="1" outlineLevel="1"/>
    <col min="20" max="28" width="9.140625" style="15" hidden="1" customWidth="1" outlineLevel="1"/>
    <col min="29" max="29" width="9.140625" style="15" collapsed="1"/>
    <col min="30" max="16384" width="9.140625" style="15"/>
  </cols>
  <sheetData>
    <row r="1" spans="1:28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W1" s="98"/>
      <c r="X1" s="99"/>
    </row>
    <row r="2" spans="1:28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W2" s="98"/>
      <c r="X2" s="99"/>
    </row>
    <row r="3" spans="1:28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W3" s="98"/>
      <c r="X3" s="99"/>
    </row>
    <row r="4" spans="1:28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W4" s="98"/>
      <c r="X4" s="99"/>
    </row>
    <row r="5" spans="1:28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W5" s="98"/>
      <c r="X5" s="99"/>
    </row>
    <row r="6" spans="1:28" ht="12.75" customHeight="1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W6" s="98"/>
      <c r="X6" s="99"/>
    </row>
    <row r="7" spans="1:28" ht="12.75" customHeight="1" x14ac:dyDescent="0.2">
      <c r="A7" s="188" t="s">
        <v>43</v>
      </c>
      <c r="B7" s="188"/>
      <c r="C7" s="188"/>
      <c r="D7" s="188"/>
      <c r="F7" s="14"/>
      <c r="G7" s="1"/>
      <c r="R7" s="50"/>
      <c r="W7" s="98"/>
      <c r="X7" s="99"/>
    </row>
    <row r="8" spans="1:28" x14ac:dyDescent="0.2">
      <c r="A8" s="188"/>
      <c r="B8" s="188"/>
      <c r="C8" s="188"/>
      <c r="D8" s="188"/>
      <c r="F8" s="14"/>
      <c r="G8" s="1"/>
      <c r="H8" s="186" t="s">
        <v>29</v>
      </c>
      <c r="I8" s="186"/>
      <c r="J8" s="69"/>
      <c r="K8" s="116" t="s">
        <v>77</v>
      </c>
      <c r="L8" s="116"/>
      <c r="M8" s="116"/>
      <c r="N8" s="116"/>
      <c r="O8" s="116"/>
      <c r="P8" s="51" t="s">
        <v>377</v>
      </c>
      <c r="R8" s="135" t="s">
        <v>461</v>
      </c>
      <c r="S8" s="61" t="s">
        <v>9</v>
      </c>
      <c r="T8" s="61"/>
      <c r="U8" s="61"/>
      <c r="W8" s="7"/>
      <c r="X8" s="7"/>
    </row>
    <row r="9" spans="1:28" x14ac:dyDescent="0.2">
      <c r="A9" s="2" t="s">
        <v>252</v>
      </c>
      <c r="B9" s="2"/>
      <c r="C9" s="2"/>
      <c r="F9" s="14"/>
      <c r="G9" s="1"/>
      <c r="H9" s="185" t="s">
        <v>30</v>
      </c>
      <c r="I9" s="185"/>
      <c r="J9" s="66"/>
      <c r="K9" s="140" t="s">
        <v>77</v>
      </c>
      <c r="L9" s="140"/>
      <c r="M9" s="140"/>
      <c r="N9" s="140"/>
      <c r="O9" s="140"/>
      <c r="P9" s="51" t="s">
        <v>402</v>
      </c>
      <c r="R9" s="62" t="s">
        <v>80</v>
      </c>
      <c r="T9" s="61" t="s">
        <v>67</v>
      </c>
      <c r="U9" s="61" t="s">
        <v>68</v>
      </c>
      <c r="V9" s="61" t="s">
        <v>69</v>
      </c>
      <c r="W9" s="61">
        <v>1</v>
      </c>
      <c r="X9" s="61">
        <v>2</v>
      </c>
      <c r="Y9" s="61" t="s">
        <v>24</v>
      </c>
      <c r="Z9" s="61" t="s">
        <v>70</v>
      </c>
      <c r="AA9" s="61" t="s">
        <v>71</v>
      </c>
      <c r="AB9" s="61" t="s">
        <v>72</v>
      </c>
    </row>
    <row r="10" spans="1:28" ht="16.5" thickBot="1" x14ac:dyDescent="0.25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4</v>
      </c>
      <c r="L10" s="181" t="s">
        <v>66</v>
      </c>
      <c r="M10" s="49"/>
      <c r="N10" s="181" t="s">
        <v>5</v>
      </c>
      <c r="O10" s="181" t="s">
        <v>66</v>
      </c>
      <c r="P10" s="182" t="s">
        <v>6</v>
      </c>
      <c r="Q10" s="48" t="s">
        <v>7</v>
      </c>
      <c r="R10" s="183" t="s">
        <v>8</v>
      </c>
      <c r="T10" s="127">
        <v>1132</v>
      </c>
      <c r="U10" s="127">
        <v>1184</v>
      </c>
      <c r="V10" s="127">
        <v>1254</v>
      </c>
      <c r="W10" s="127">
        <v>1324</v>
      </c>
      <c r="X10" s="127">
        <v>1404</v>
      </c>
      <c r="Y10" s="127">
        <v>1504</v>
      </c>
      <c r="Z10" s="127">
        <v>1604</v>
      </c>
      <c r="AA10" s="127">
        <v>1724</v>
      </c>
      <c r="AB10" s="128">
        <v>1824</v>
      </c>
    </row>
    <row r="11" spans="1:28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81"/>
      <c r="M11" s="49"/>
      <c r="N11" s="181"/>
      <c r="O11" s="181"/>
      <c r="P11" s="182"/>
      <c r="Q11" s="48"/>
      <c r="R11" s="183"/>
      <c r="T11" s="139"/>
      <c r="U11" s="139"/>
      <c r="V11" s="139"/>
      <c r="W11" s="139"/>
      <c r="X11" s="139"/>
      <c r="Y11" s="139"/>
      <c r="Z11" s="139"/>
      <c r="AA11" s="139"/>
      <c r="AB11" s="139"/>
    </row>
    <row r="12" spans="1:28" x14ac:dyDescent="0.2">
      <c r="A12" s="77">
        <v>1</v>
      </c>
      <c r="B12" s="77">
        <v>1</v>
      </c>
      <c r="C12" s="77"/>
      <c r="D12" s="25" t="s">
        <v>207</v>
      </c>
      <c r="E12" s="28" t="s">
        <v>208</v>
      </c>
      <c r="F12" s="28" t="s">
        <v>91</v>
      </c>
      <c r="G12" s="25" t="s">
        <v>97</v>
      </c>
      <c r="H12" s="28" t="s">
        <v>87</v>
      </c>
      <c r="I12" s="19" t="s">
        <v>101</v>
      </c>
      <c r="J12" s="70">
        <v>1210</v>
      </c>
      <c r="K12" s="79" t="s">
        <v>544</v>
      </c>
      <c r="L12" s="79">
        <v>1.6</v>
      </c>
      <c r="M12" s="70">
        <v>1213</v>
      </c>
      <c r="N12" s="79" t="s">
        <v>545</v>
      </c>
      <c r="O12" s="79">
        <v>0.1</v>
      </c>
      <c r="P12" s="80" t="s">
        <v>91</v>
      </c>
      <c r="Q12" s="19">
        <v>0</v>
      </c>
      <c r="R12" s="25" t="s">
        <v>105</v>
      </c>
      <c r="S12" s="157" t="s">
        <v>55</v>
      </c>
      <c r="T12" s="4"/>
      <c r="U12" s="78">
        <v>1210</v>
      </c>
    </row>
    <row r="13" spans="1:28" x14ac:dyDescent="0.2">
      <c r="A13" s="77">
        <v>2</v>
      </c>
      <c r="B13" s="77">
        <v>2</v>
      </c>
      <c r="C13" s="77"/>
      <c r="D13" s="25" t="s">
        <v>205</v>
      </c>
      <c r="E13" s="28" t="s">
        <v>206</v>
      </c>
      <c r="F13" s="28" t="s">
        <v>91</v>
      </c>
      <c r="G13" s="25" t="s">
        <v>97</v>
      </c>
      <c r="H13" s="28" t="s">
        <v>87</v>
      </c>
      <c r="I13" s="19" t="s">
        <v>98</v>
      </c>
      <c r="J13" s="70">
        <v>1239</v>
      </c>
      <c r="K13" s="79" t="s">
        <v>546</v>
      </c>
      <c r="L13" s="79"/>
      <c r="M13" s="70">
        <v>1238</v>
      </c>
      <c r="N13" s="79" t="s">
        <v>547</v>
      </c>
      <c r="O13" s="79">
        <v>0.1</v>
      </c>
      <c r="P13" s="80" t="s">
        <v>91</v>
      </c>
      <c r="Q13" s="19">
        <v>0</v>
      </c>
      <c r="R13" s="25" t="s">
        <v>462</v>
      </c>
      <c r="S13" s="157" t="s">
        <v>51</v>
      </c>
      <c r="T13" s="3"/>
      <c r="U13" s="78">
        <v>1238</v>
      </c>
    </row>
    <row r="14" spans="1:28" ht="22.5" x14ac:dyDescent="0.2">
      <c r="A14" s="77">
        <v>3</v>
      </c>
      <c r="B14" s="77">
        <v>3</v>
      </c>
      <c r="C14" s="77"/>
      <c r="D14" s="25" t="s">
        <v>326</v>
      </c>
      <c r="E14" s="28" t="s">
        <v>327</v>
      </c>
      <c r="F14" s="28" t="s">
        <v>91</v>
      </c>
      <c r="G14" s="25" t="s">
        <v>129</v>
      </c>
      <c r="H14" s="28" t="s">
        <v>87</v>
      </c>
      <c r="I14" s="19" t="s">
        <v>329</v>
      </c>
      <c r="J14" s="70">
        <v>1259</v>
      </c>
      <c r="K14" s="79" t="s">
        <v>548</v>
      </c>
      <c r="L14" s="79">
        <v>1.2</v>
      </c>
      <c r="M14" s="70">
        <v>1244</v>
      </c>
      <c r="N14" s="79" t="s">
        <v>549</v>
      </c>
      <c r="O14" s="79">
        <v>0.1</v>
      </c>
      <c r="P14" s="80" t="s">
        <v>91</v>
      </c>
      <c r="Q14" s="19">
        <v>0</v>
      </c>
      <c r="R14" s="25" t="s">
        <v>328</v>
      </c>
      <c r="S14" s="157" t="s">
        <v>325</v>
      </c>
      <c r="T14" s="3"/>
      <c r="U14" s="78">
        <v>1244</v>
      </c>
    </row>
    <row r="15" spans="1:28" x14ac:dyDescent="0.2">
      <c r="A15" s="77">
        <v>4</v>
      </c>
      <c r="B15" s="77"/>
      <c r="C15" s="77">
        <v>1</v>
      </c>
      <c r="D15" s="25" t="s">
        <v>178</v>
      </c>
      <c r="E15" s="28" t="s">
        <v>179</v>
      </c>
      <c r="F15" s="28" t="s">
        <v>91</v>
      </c>
      <c r="G15" s="25" t="s">
        <v>128</v>
      </c>
      <c r="H15" s="28" t="s">
        <v>88</v>
      </c>
      <c r="I15" s="19"/>
      <c r="J15" s="70">
        <v>1253</v>
      </c>
      <c r="K15" s="79" t="s">
        <v>550</v>
      </c>
      <c r="L15" s="79">
        <v>1.2</v>
      </c>
      <c r="M15" s="70">
        <v>1256</v>
      </c>
      <c r="N15" s="79" t="s">
        <v>551</v>
      </c>
      <c r="O15" s="79">
        <v>0.1</v>
      </c>
      <c r="P15" s="80" t="s">
        <v>91</v>
      </c>
      <c r="Q15" s="19">
        <v>0</v>
      </c>
      <c r="R15" s="25" t="s">
        <v>180</v>
      </c>
      <c r="S15" s="157" t="s">
        <v>285</v>
      </c>
      <c r="T15" s="3"/>
      <c r="U15" s="78">
        <v>1253</v>
      </c>
    </row>
    <row r="16" spans="1:28" ht="22.5" x14ac:dyDescent="0.2">
      <c r="A16" s="77">
        <v>5</v>
      </c>
      <c r="B16" s="77">
        <v>4</v>
      </c>
      <c r="C16" s="77"/>
      <c r="D16" s="25" t="s">
        <v>248</v>
      </c>
      <c r="E16" s="28" t="s">
        <v>249</v>
      </c>
      <c r="F16" s="28" t="s">
        <v>91</v>
      </c>
      <c r="G16" s="25" t="s">
        <v>110</v>
      </c>
      <c r="H16" s="28" t="s">
        <v>87</v>
      </c>
      <c r="I16" s="19" t="s">
        <v>93</v>
      </c>
      <c r="J16" s="70">
        <v>1242</v>
      </c>
      <c r="K16" s="79" t="s">
        <v>552</v>
      </c>
      <c r="L16" s="79">
        <v>1.6</v>
      </c>
      <c r="M16" s="70">
        <v>1260</v>
      </c>
      <c r="N16" s="79" t="s">
        <v>553</v>
      </c>
      <c r="O16" s="79">
        <v>0.1</v>
      </c>
      <c r="P16" s="80" t="s">
        <v>91</v>
      </c>
      <c r="Q16" s="19">
        <v>0</v>
      </c>
      <c r="R16" s="25" t="s">
        <v>250</v>
      </c>
      <c r="S16" s="157" t="s">
        <v>258</v>
      </c>
      <c r="T16" s="4"/>
      <c r="U16" s="78">
        <v>1242</v>
      </c>
    </row>
    <row r="17" spans="1:21" x14ac:dyDescent="0.2">
      <c r="A17" s="77">
        <v>6</v>
      </c>
      <c r="B17" s="77">
        <v>5</v>
      </c>
      <c r="C17" s="77"/>
      <c r="D17" s="25" t="s">
        <v>215</v>
      </c>
      <c r="E17" s="28" t="s">
        <v>216</v>
      </c>
      <c r="F17" s="28" t="s">
        <v>91</v>
      </c>
      <c r="G17" s="25" t="s">
        <v>129</v>
      </c>
      <c r="H17" s="28" t="s">
        <v>87</v>
      </c>
      <c r="I17" s="19" t="s">
        <v>218</v>
      </c>
      <c r="J17" s="70">
        <v>1282</v>
      </c>
      <c r="K17" s="79" t="s">
        <v>554</v>
      </c>
      <c r="L17" s="79">
        <v>1.2</v>
      </c>
      <c r="M17" s="70">
        <v>1272</v>
      </c>
      <c r="N17" s="79" t="s">
        <v>555</v>
      </c>
      <c r="O17" s="79">
        <v>0.1</v>
      </c>
      <c r="P17" s="80" t="s">
        <v>22</v>
      </c>
      <c r="Q17" s="19">
        <v>0</v>
      </c>
      <c r="R17" s="25" t="s">
        <v>217</v>
      </c>
      <c r="S17" s="157" t="s">
        <v>330</v>
      </c>
      <c r="T17" s="3"/>
      <c r="U17" s="78">
        <v>1272</v>
      </c>
    </row>
    <row r="18" spans="1:21" ht="22.5" x14ac:dyDescent="0.2">
      <c r="A18" s="77">
        <v>7</v>
      </c>
      <c r="B18" s="77">
        <v>6</v>
      </c>
      <c r="C18" s="77"/>
      <c r="D18" s="25" t="s">
        <v>181</v>
      </c>
      <c r="E18" s="28" t="s">
        <v>182</v>
      </c>
      <c r="F18" s="28" t="s">
        <v>22</v>
      </c>
      <c r="G18" s="25" t="s">
        <v>110</v>
      </c>
      <c r="H18" s="28" t="s">
        <v>87</v>
      </c>
      <c r="I18" s="19" t="s">
        <v>168</v>
      </c>
      <c r="J18" s="70">
        <v>1290</v>
      </c>
      <c r="K18" s="79" t="s">
        <v>556</v>
      </c>
      <c r="L18" s="79">
        <v>1.2</v>
      </c>
      <c r="M18" s="70"/>
      <c r="N18" s="79"/>
      <c r="O18" s="79"/>
      <c r="P18" s="80" t="s">
        <v>22</v>
      </c>
      <c r="Q18" s="19">
        <v>0</v>
      </c>
      <c r="R18" s="25" t="s">
        <v>183</v>
      </c>
      <c r="S18" s="157" t="s">
        <v>276</v>
      </c>
      <c r="T18" s="3"/>
      <c r="U18" s="78">
        <v>1290</v>
      </c>
    </row>
    <row r="19" spans="1:21" x14ac:dyDescent="0.2">
      <c r="A19" s="77">
        <v>8</v>
      </c>
      <c r="B19" s="77"/>
      <c r="C19" s="77">
        <v>2</v>
      </c>
      <c r="D19" s="25" t="s">
        <v>242</v>
      </c>
      <c r="E19" s="28" t="s">
        <v>255</v>
      </c>
      <c r="F19" s="28" t="s">
        <v>91</v>
      </c>
      <c r="G19" s="25" t="s">
        <v>106</v>
      </c>
      <c r="H19" s="28" t="s">
        <v>88</v>
      </c>
      <c r="I19" s="19"/>
      <c r="J19" s="70">
        <v>1299</v>
      </c>
      <c r="K19" s="79" t="s">
        <v>557</v>
      </c>
      <c r="L19" s="79">
        <v>1.2</v>
      </c>
      <c r="M19" s="70"/>
      <c r="N19" s="79"/>
      <c r="O19" s="79"/>
      <c r="P19" s="80" t="s">
        <v>22</v>
      </c>
      <c r="Q19" s="19">
        <v>0</v>
      </c>
      <c r="R19" s="25" t="s">
        <v>109</v>
      </c>
      <c r="S19" s="157" t="s">
        <v>354</v>
      </c>
      <c r="T19" s="3"/>
      <c r="U19" s="78">
        <v>1299</v>
      </c>
    </row>
    <row r="20" spans="1:21" ht="22.5" x14ac:dyDescent="0.2">
      <c r="A20" s="77">
        <v>9</v>
      </c>
      <c r="B20" s="77">
        <v>7</v>
      </c>
      <c r="C20" s="77"/>
      <c r="D20" s="25" t="s">
        <v>227</v>
      </c>
      <c r="E20" s="28" t="s">
        <v>228</v>
      </c>
      <c r="F20" s="28" t="s">
        <v>91</v>
      </c>
      <c r="G20" s="25" t="s">
        <v>89</v>
      </c>
      <c r="H20" s="28" t="s">
        <v>87</v>
      </c>
      <c r="I20" s="19" t="s">
        <v>95</v>
      </c>
      <c r="J20" s="70">
        <v>1304</v>
      </c>
      <c r="K20" s="79" t="s">
        <v>558</v>
      </c>
      <c r="L20" s="79">
        <v>0.1</v>
      </c>
      <c r="M20" s="70"/>
      <c r="N20" s="79"/>
      <c r="O20" s="79"/>
      <c r="P20" s="80" t="s">
        <v>22</v>
      </c>
      <c r="Q20" s="19">
        <v>0</v>
      </c>
      <c r="R20" s="25" t="s">
        <v>94</v>
      </c>
      <c r="S20" s="157" t="s">
        <v>290</v>
      </c>
      <c r="T20" s="4"/>
      <c r="U20" s="78">
        <v>1304</v>
      </c>
    </row>
    <row r="21" spans="1:21" x14ac:dyDescent="0.2">
      <c r="A21" s="77">
        <v>10</v>
      </c>
      <c r="B21" s="77"/>
      <c r="C21" s="77">
        <v>3</v>
      </c>
      <c r="D21" s="25" t="s">
        <v>219</v>
      </c>
      <c r="E21" s="28" t="s">
        <v>103</v>
      </c>
      <c r="F21" s="28" t="s">
        <v>91</v>
      </c>
      <c r="G21" s="25" t="s">
        <v>131</v>
      </c>
      <c r="H21" s="28" t="s">
        <v>88</v>
      </c>
      <c r="I21" s="19" t="s">
        <v>93</v>
      </c>
      <c r="J21" s="70">
        <v>1310</v>
      </c>
      <c r="K21" s="79" t="s">
        <v>559</v>
      </c>
      <c r="L21" s="79">
        <v>1.6</v>
      </c>
      <c r="M21" s="70"/>
      <c r="N21" s="79"/>
      <c r="O21" s="79"/>
      <c r="P21" s="80" t="s">
        <v>22</v>
      </c>
      <c r="Q21" s="19">
        <v>0</v>
      </c>
      <c r="R21" s="25" t="s">
        <v>162</v>
      </c>
      <c r="S21" s="157" t="s">
        <v>275</v>
      </c>
      <c r="T21" s="4"/>
      <c r="U21" s="78">
        <v>1310</v>
      </c>
    </row>
    <row r="22" spans="1:21" ht="22.5" x14ac:dyDescent="0.2">
      <c r="A22" s="77">
        <v>11</v>
      </c>
      <c r="B22" s="77"/>
      <c r="C22" s="77">
        <v>4</v>
      </c>
      <c r="D22" s="25" t="s">
        <v>240</v>
      </c>
      <c r="E22" s="28" t="s">
        <v>241</v>
      </c>
      <c r="F22" s="28" t="s">
        <v>22</v>
      </c>
      <c r="G22" s="25" t="s">
        <v>141</v>
      </c>
      <c r="H22" s="28" t="s">
        <v>88</v>
      </c>
      <c r="I22" s="19" t="s">
        <v>135</v>
      </c>
      <c r="J22" s="70">
        <v>1312</v>
      </c>
      <c r="K22" s="79" t="s">
        <v>560</v>
      </c>
      <c r="L22" s="79">
        <v>1.6</v>
      </c>
      <c r="M22" s="70"/>
      <c r="N22" s="79"/>
      <c r="O22" s="79"/>
      <c r="P22" s="80" t="s">
        <v>22</v>
      </c>
      <c r="Q22" s="19">
        <v>0</v>
      </c>
      <c r="R22" s="25" t="s">
        <v>463</v>
      </c>
      <c r="S22" s="157" t="s">
        <v>378</v>
      </c>
      <c r="T22" s="4"/>
      <c r="U22" s="78">
        <v>1312</v>
      </c>
    </row>
    <row r="23" spans="1:21" x14ac:dyDescent="0.2">
      <c r="A23" s="77">
        <v>12</v>
      </c>
      <c r="B23" s="77"/>
      <c r="C23" s="77">
        <v>5</v>
      </c>
      <c r="D23" s="25" t="s">
        <v>213</v>
      </c>
      <c r="E23" s="28" t="s">
        <v>214</v>
      </c>
      <c r="F23" s="28" t="s">
        <v>22</v>
      </c>
      <c r="G23" s="25" t="s">
        <v>133</v>
      </c>
      <c r="H23" s="28" t="s">
        <v>88</v>
      </c>
      <c r="I23" s="19" t="s">
        <v>120</v>
      </c>
      <c r="J23" s="70">
        <v>1334</v>
      </c>
      <c r="K23" s="79" t="s">
        <v>561</v>
      </c>
      <c r="L23" s="79">
        <v>1.6</v>
      </c>
      <c r="M23" s="70"/>
      <c r="N23" s="79"/>
      <c r="O23" s="79"/>
      <c r="P23" s="80" t="s">
        <v>23</v>
      </c>
      <c r="Q23" s="19">
        <v>0</v>
      </c>
      <c r="R23" s="25" t="s">
        <v>161</v>
      </c>
      <c r="S23" s="157" t="s">
        <v>379</v>
      </c>
      <c r="T23" s="4"/>
      <c r="U23" s="78">
        <v>1334</v>
      </c>
    </row>
    <row r="24" spans="1:21" x14ac:dyDescent="0.2">
      <c r="A24" s="77">
        <v>13</v>
      </c>
      <c r="B24" s="77">
        <v>8</v>
      </c>
      <c r="C24" s="77"/>
      <c r="D24" s="25" t="s">
        <v>292</v>
      </c>
      <c r="E24" s="28" t="s">
        <v>150</v>
      </c>
      <c r="F24" s="28" t="s">
        <v>22</v>
      </c>
      <c r="G24" s="25" t="s">
        <v>89</v>
      </c>
      <c r="H24" s="28" t="s">
        <v>87</v>
      </c>
      <c r="I24" s="19" t="s">
        <v>93</v>
      </c>
      <c r="J24" s="70">
        <v>1345</v>
      </c>
      <c r="K24" s="79" t="s">
        <v>562</v>
      </c>
      <c r="L24" s="79">
        <v>0.1</v>
      </c>
      <c r="M24" s="70"/>
      <c r="N24" s="79"/>
      <c r="O24" s="79"/>
      <c r="P24" s="80" t="s">
        <v>23</v>
      </c>
      <c r="Q24" s="19">
        <v>0</v>
      </c>
      <c r="R24" s="25" t="s">
        <v>96</v>
      </c>
      <c r="S24" s="157" t="s">
        <v>291</v>
      </c>
      <c r="T24" s="4"/>
      <c r="U24" s="78">
        <v>1345</v>
      </c>
    </row>
    <row r="25" spans="1:21" x14ac:dyDescent="0.2">
      <c r="A25" s="77">
        <v>14</v>
      </c>
      <c r="B25" s="77"/>
      <c r="C25" s="77">
        <v>6</v>
      </c>
      <c r="D25" s="25" t="s">
        <v>246</v>
      </c>
      <c r="E25" s="28" t="s">
        <v>257</v>
      </c>
      <c r="F25" s="28" t="s">
        <v>91</v>
      </c>
      <c r="G25" s="25" t="s">
        <v>133</v>
      </c>
      <c r="H25" s="28" t="s">
        <v>88</v>
      </c>
      <c r="I25" s="19" t="s">
        <v>95</v>
      </c>
      <c r="J25" s="70">
        <v>1350</v>
      </c>
      <c r="K25" s="79" t="s">
        <v>563</v>
      </c>
      <c r="L25" s="79">
        <v>1.2</v>
      </c>
      <c r="M25" s="70"/>
      <c r="N25" s="79"/>
      <c r="O25" s="79"/>
      <c r="P25" s="80" t="s">
        <v>23</v>
      </c>
      <c r="Q25" s="19">
        <v>0</v>
      </c>
      <c r="R25" s="25" t="s">
        <v>136</v>
      </c>
      <c r="S25" s="157" t="s">
        <v>54</v>
      </c>
      <c r="T25" s="3"/>
      <c r="U25" s="78">
        <v>1350</v>
      </c>
    </row>
    <row r="26" spans="1:21" ht="22.5" x14ac:dyDescent="0.2">
      <c r="A26" s="77">
        <v>15</v>
      </c>
      <c r="B26" s="77">
        <v>9</v>
      </c>
      <c r="C26" s="77"/>
      <c r="D26" s="25" t="s">
        <v>261</v>
      </c>
      <c r="E26" s="28" t="s">
        <v>262</v>
      </c>
      <c r="F26" s="28" t="s">
        <v>22</v>
      </c>
      <c r="G26" s="25" t="s">
        <v>110</v>
      </c>
      <c r="H26" s="28" t="s">
        <v>87</v>
      </c>
      <c r="I26" s="19" t="s">
        <v>93</v>
      </c>
      <c r="J26" s="70">
        <v>1351</v>
      </c>
      <c r="K26" s="79" t="s">
        <v>564</v>
      </c>
      <c r="L26" s="79">
        <v>1.2</v>
      </c>
      <c r="M26" s="70"/>
      <c r="N26" s="79"/>
      <c r="O26" s="79"/>
      <c r="P26" s="80" t="s">
        <v>23</v>
      </c>
      <c r="Q26" s="19">
        <v>0</v>
      </c>
      <c r="R26" s="25" t="s">
        <v>263</v>
      </c>
      <c r="S26" s="157" t="s">
        <v>260</v>
      </c>
      <c r="T26" s="3"/>
      <c r="U26" s="78">
        <v>1351</v>
      </c>
    </row>
    <row r="27" spans="1:21" ht="22.5" x14ac:dyDescent="0.2">
      <c r="A27" s="77">
        <v>16</v>
      </c>
      <c r="B27" s="77">
        <v>10</v>
      </c>
      <c r="C27" s="77"/>
      <c r="D27" s="25" t="s">
        <v>332</v>
      </c>
      <c r="E27" s="28" t="s">
        <v>333</v>
      </c>
      <c r="F27" s="28" t="s">
        <v>23</v>
      </c>
      <c r="G27" s="25" t="s">
        <v>110</v>
      </c>
      <c r="H27" s="28" t="s">
        <v>87</v>
      </c>
      <c r="I27" s="19"/>
      <c r="J27" s="70">
        <v>1354</v>
      </c>
      <c r="K27" s="79" t="s">
        <v>565</v>
      </c>
      <c r="L27" s="79">
        <v>0.1</v>
      </c>
      <c r="M27" s="70"/>
      <c r="N27" s="79"/>
      <c r="O27" s="79"/>
      <c r="P27" s="80" t="s">
        <v>23</v>
      </c>
      <c r="Q27" s="19" t="s">
        <v>334</v>
      </c>
      <c r="R27" s="25" t="s">
        <v>335</v>
      </c>
      <c r="S27" s="157" t="s">
        <v>331</v>
      </c>
      <c r="T27" s="3"/>
      <c r="U27" s="78">
        <v>1354</v>
      </c>
    </row>
    <row r="28" spans="1:21" x14ac:dyDescent="0.2">
      <c r="A28" s="77">
        <v>17</v>
      </c>
      <c r="B28" s="77"/>
      <c r="C28" s="77">
        <v>7</v>
      </c>
      <c r="D28" s="25" t="s">
        <v>244</v>
      </c>
      <c r="E28" s="28" t="s">
        <v>245</v>
      </c>
      <c r="F28" s="28" t="s">
        <v>22</v>
      </c>
      <c r="G28" s="25" t="s">
        <v>133</v>
      </c>
      <c r="H28" s="28" t="s">
        <v>88</v>
      </c>
      <c r="I28" s="19" t="s">
        <v>95</v>
      </c>
      <c r="J28" s="70">
        <v>1369</v>
      </c>
      <c r="K28" s="79" t="s">
        <v>566</v>
      </c>
      <c r="L28" s="79">
        <v>1.2</v>
      </c>
      <c r="M28" s="70"/>
      <c r="N28" s="79"/>
      <c r="O28" s="79"/>
      <c r="P28" s="80" t="s">
        <v>23</v>
      </c>
      <c r="Q28" s="19">
        <v>0</v>
      </c>
      <c r="R28" s="25" t="s">
        <v>140</v>
      </c>
      <c r="S28" s="157" t="s">
        <v>28</v>
      </c>
      <c r="T28" s="3"/>
      <c r="U28" s="78">
        <v>1369</v>
      </c>
    </row>
    <row r="29" spans="1:21" x14ac:dyDescent="0.2">
      <c r="A29" s="77">
        <v>18</v>
      </c>
      <c r="B29" s="77">
        <v>11</v>
      </c>
      <c r="C29" s="77"/>
      <c r="D29" s="25" t="s">
        <v>176</v>
      </c>
      <c r="E29" s="28" t="s">
        <v>177</v>
      </c>
      <c r="F29" s="28" t="s">
        <v>23</v>
      </c>
      <c r="G29" s="25" t="s">
        <v>110</v>
      </c>
      <c r="H29" s="28" t="s">
        <v>87</v>
      </c>
      <c r="I29" s="19" t="s">
        <v>168</v>
      </c>
      <c r="J29" s="70">
        <v>1382</v>
      </c>
      <c r="K29" s="79" t="s">
        <v>567</v>
      </c>
      <c r="L29" s="79">
        <v>1.2</v>
      </c>
      <c r="M29" s="70"/>
      <c r="N29" s="79"/>
      <c r="O29" s="79"/>
      <c r="P29" s="80" t="s">
        <v>23</v>
      </c>
      <c r="Q29" s="19">
        <v>0</v>
      </c>
      <c r="R29" s="25" t="s">
        <v>115</v>
      </c>
      <c r="S29" s="157" t="s">
        <v>259</v>
      </c>
      <c r="T29" s="3"/>
      <c r="U29" s="78">
        <v>1382</v>
      </c>
    </row>
    <row r="30" spans="1:21" ht="22.5" x14ac:dyDescent="0.2">
      <c r="A30" s="77">
        <v>19</v>
      </c>
      <c r="B30" s="77">
        <v>12</v>
      </c>
      <c r="C30" s="77"/>
      <c r="D30" s="25" t="s">
        <v>337</v>
      </c>
      <c r="E30" s="28" t="s">
        <v>338</v>
      </c>
      <c r="F30" s="28" t="s">
        <v>23</v>
      </c>
      <c r="G30" s="25" t="s">
        <v>110</v>
      </c>
      <c r="H30" s="28" t="s">
        <v>87</v>
      </c>
      <c r="I30" s="19"/>
      <c r="J30" s="70">
        <v>1426</v>
      </c>
      <c r="K30" s="79" t="s">
        <v>568</v>
      </c>
      <c r="L30" s="79">
        <v>0.1</v>
      </c>
      <c r="M30" s="70"/>
      <c r="N30" s="79"/>
      <c r="O30" s="79"/>
      <c r="P30" s="80" t="s">
        <v>24</v>
      </c>
      <c r="Q30" s="19" t="s">
        <v>334</v>
      </c>
      <c r="R30" s="25" t="s">
        <v>339</v>
      </c>
      <c r="S30" s="157" t="s">
        <v>336</v>
      </c>
      <c r="T30" s="4"/>
      <c r="U30" s="78">
        <v>1426</v>
      </c>
    </row>
    <row r="31" spans="1:21" x14ac:dyDescent="0.2">
      <c r="A31" s="77"/>
      <c r="B31" s="77"/>
      <c r="C31" s="77"/>
      <c r="D31" s="25" t="s">
        <v>247</v>
      </c>
      <c r="E31" s="28" t="s">
        <v>256</v>
      </c>
      <c r="F31" s="28" t="s">
        <v>91</v>
      </c>
      <c r="G31" s="25" t="s">
        <v>133</v>
      </c>
      <c r="H31" s="28" t="s">
        <v>88</v>
      </c>
      <c r="I31" s="19" t="s">
        <v>95</v>
      </c>
      <c r="J31" s="141"/>
      <c r="K31" s="79" t="s">
        <v>407</v>
      </c>
      <c r="L31" s="79"/>
      <c r="M31" s="141"/>
      <c r="N31" s="79"/>
      <c r="O31" s="79"/>
      <c r="P31" s="80"/>
      <c r="Q31" s="19">
        <v>0</v>
      </c>
      <c r="R31" s="25" t="s">
        <v>136</v>
      </c>
      <c r="S31" s="157" t="s">
        <v>356</v>
      </c>
      <c r="T31" s="4"/>
      <c r="U31" s="78">
        <v>0</v>
      </c>
    </row>
    <row r="32" spans="1:21" x14ac:dyDescent="0.2">
      <c r="A32" s="28"/>
      <c r="B32" s="28"/>
      <c r="C32" s="28"/>
    </row>
    <row r="33" spans="1:3" x14ac:dyDescent="0.2">
      <c r="A33" s="28"/>
      <c r="B33" s="28"/>
      <c r="C33" s="28"/>
    </row>
    <row r="34" spans="1:3" x14ac:dyDescent="0.2">
      <c r="A34" s="28"/>
      <c r="B34" s="28"/>
      <c r="C34" s="28"/>
    </row>
    <row r="35" spans="1:3" x14ac:dyDescent="0.2">
      <c r="A35" s="28"/>
      <c r="B35" s="28"/>
      <c r="C35" s="28"/>
    </row>
    <row r="36" spans="1:3" x14ac:dyDescent="0.2">
      <c r="A36" s="28"/>
      <c r="B36" s="28"/>
      <c r="C36" s="28"/>
    </row>
    <row r="37" spans="1:3" x14ac:dyDescent="0.2">
      <c r="A37" s="28"/>
      <c r="B37" s="28"/>
      <c r="C37" s="28"/>
    </row>
    <row r="38" spans="1:3" x14ac:dyDescent="0.2">
      <c r="A38" s="28"/>
      <c r="B38" s="28"/>
      <c r="C38" s="28"/>
    </row>
    <row r="39" spans="1:3" x14ac:dyDescent="0.2">
      <c r="A39" s="28"/>
      <c r="B39" s="28"/>
      <c r="C39" s="28"/>
    </row>
    <row r="40" spans="1:3" x14ac:dyDescent="0.2">
      <c r="A40" s="28"/>
      <c r="B40" s="28"/>
      <c r="C40" s="28"/>
    </row>
    <row r="41" spans="1:3" x14ac:dyDescent="0.2">
      <c r="A41" s="28"/>
      <c r="B41" s="28"/>
      <c r="C41" s="28"/>
    </row>
    <row r="42" spans="1:3" x14ac:dyDescent="0.2">
      <c r="A42" s="28"/>
      <c r="B42" s="28"/>
      <c r="C42" s="28"/>
    </row>
    <row r="43" spans="1:3" x14ac:dyDescent="0.2">
      <c r="A43" s="28"/>
      <c r="B43" s="28"/>
      <c r="C43" s="28"/>
    </row>
    <row r="44" spans="1:3" x14ac:dyDescent="0.2">
      <c r="A44" s="28"/>
      <c r="B44" s="28"/>
      <c r="C44" s="28"/>
    </row>
    <row r="45" spans="1:3" x14ac:dyDescent="0.2">
      <c r="A45" s="28"/>
      <c r="B45" s="28"/>
      <c r="C45" s="28"/>
    </row>
    <row r="46" spans="1:3" x14ac:dyDescent="0.2">
      <c r="A46" s="28"/>
      <c r="B46" s="28"/>
      <c r="C46" s="28"/>
    </row>
    <row r="47" spans="1:3" x14ac:dyDescent="0.2">
      <c r="A47" s="28"/>
      <c r="B47" s="28"/>
      <c r="C47" s="28"/>
    </row>
    <row r="48" spans="1:3" x14ac:dyDescent="0.2">
      <c r="A48" s="28"/>
      <c r="B48" s="28"/>
      <c r="C48" s="28"/>
    </row>
    <row r="49" spans="1:3" x14ac:dyDescent="0.2">
      <c r="A49" s="28"/>
      <c r="B49" s="28"/>
      <c r="C49" s="28"/>
    </row>
    <row r="50" spans="1:3" x14ac:dyDescent="0.2">
      <c r="A50" s="28"/>
      <c r="B50" s="28"/>
      <c r="C50" s="28"/>
    </row>
    <row r="51" spans="1:3" x14ac:dyDescent="0.2">
      <c r="A51" s="28"/>
      <c r="B51" s="28"/>
      <c r="C51" s="28"/>
    </row>
    <row r="52" spans="1:3" x14ac:dyDescent="0.2">
      <c r="A52" s="28"/>
      <c r="B52" s="28"/>
      <c r="C52" s="28"/>
    </row>
    <row r="53" spans="1:3" x14ac:dyDescent="0.2">
      <c r="A53" s="28"/>
      <c r="B53" s="28"/>
      <c r="C53" s="28"/>
    </row>
    <row r="54" spans="1:3" x14ac:dyDescent="0.2">
      <c r="A54" s="28"/>
      <c r="B54" s="28"/>
      <c r="C54" s="28"/>
    </row>
    <row r="55" spans="1:3" x14ac:dyDescent="0.2">
      <c r="A55" s="28"/>
      <c r="B55" s="28"/>
      <c r="C55" s="28"/>
    </row>
    <row r="56" spans="1:3" x14ac:dyDescent="0.2">
      <c r="A56" s="28"/>
      <c r="B56" s="28"/>
      <c r="C56" s="28"/>
    </row>
    <row r="57" spans="1:3" x14ac:dyDescent="0.2">
      <c r="A57" s="16"/>
      <c r="B57" s="16"/>
      <c r="C57" s="16"/>
    </row>
    <row r="58" spans="1:3" x14ac:dyDescent="0.2">
      <c r="A58" s="16"/>
      <c r="B58" s="16"/>
      <c r="C58" s="16"/>
    </row>
    <row r="59" spans="1:3" x14ac:dyDescent="0.2">
      <c r="A59" s="16"/>
      <c r="B59" s="16"/>
      <c r="C59" s="16"/>
    </row>
    <row r="60" spans="1:3" x14ac:dyDescent="0.2">
      <c r="A60" s="16"/>
      <c r="B60" s="16"/>
      <c r="C60" s="16"/>
    </row>
    <row r="61" spans="1:3" x14ac:dyDescent="0.2">
      <c r="A61" s="16"/>
      <c r="B61" s="16"/>
      <c r="C61" s="16"/>
    </row>
    <row r="62" spans="1:3" x14ac:dyDescent="0.2">
      <c r="A62" s="16"/>
      <c r="B62" s="16"/>
      <c r="C62" s="16"/>
    </row>
    <row r="63" spans="1:3" x14ac:dyDescent="0.2">
      <c r="A63" s="16"/>
      <c r="B63" s="16"/>
      <c r="C63" s="16"/>
    </row>
    <row r="64" spans="1:3" x14ac:dyDescent="0.2">
      <c r="A64" s="16"/>
      <c r="B64" s="16"/>
      <c r="C64" s="16"/>
    </row>
    <row r="65" spans="1:3" x14ac:dyDescent="0.2">
      <c r="A65" s="16"/>
      <c r="B65" s="16"/>
      <c r="C65" s="16"/>
    </row>
    <row r="66" spans="1:3" x14ac:dyDescent="0.2">
      <c r="A66" s="16"/>
      <c r="B66" s="16"/>
      <c r="C66" s="16"/>
    </row>
    <row r="67" spans="1:3" x14ac:dyDescent="0.2">
      <c r="A67" s="16"/>
      <c r="B67" s="16"/>
      <c r="C67" s="16"/>
    </row>
    <row r="68" spans="1:3" x14ac:dyDescent="0.2">
      <c r="A68" s="16"/>
      <c r="B68" s="16"/>
      <c r="C68" s="16"/>
    </row>
    <row r="69" spans="1:3" x14ac:dyDescent="0.2">
      <c r="A69" s="16"/>
      <c r="B69" s="16"/>
      <c r="C69" s="16"/>
    </row>
    <row r="70" spans="1:3" x14ac:dyDescent="0.2">
      <c r="A70" s="16"/>
      <c r="B70" s="16"/>
      <c r="C70" s="16"/>
    </row>
    <row r="71" spans="1:3" x14ac:dyDescent="0.2">
      <c r="A71" s="16"/>
      <c r="B71" s="16"/>
      <c r="C71" s="16"/>
    </row>
    <row r="72" spans="1:3" x14ac:dyDescent="0.2">
      <c r="A72" s="16"/>
      <c r="B72" s="16"/>
      <c r="C72" s="16"/>
    </row>
    <row r="73" spans="1:3" x14ac:dyDescent="0.2">
      <c r="A73" s="16"/>
      <c r="B73" s="16"/>
      <c r="C73" s="16"/>
    </row>
    <row r="74" spans="1:3" x14ac:dyDescent="0.2">
      <c r="A74" s="16"/>
      <c r="B74" s="16"/>
      <c r="C74" s="16"/>
    </row>
    <row r="75" spans="1:3" x14ac:dyDescent="0.2">
      <c r="A75" s="16"/>
      <c r="B75" s="16"/>
      <c r="C75" s="16"/>
    </row>
    <row r="76" spans="1:3" x14ac:dyDescent="0.2">
      <c r="A76" s="16"/>
      <c r="B76" s="16"/>
      <c r="C76" s="16"/>
    </row>
  </sheetData>
  <sortState ref="A12:AC17">
    <sortCondition ref="N12:N17"/>
  </sortState>
  <customSheetViews>
    <customSheetView guid="{B28A55F2-F506-44F5-8B45-C06C81F4E83D}" hiddenRows="1" showRuler="0">
      <selection activeCell="M11" sqref="M11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24">
    <mergeCell ref="H9:I9"/>
    <mergeCell ref="A1:R1"/>
    <mergeCell ref="A3:R3"/>
    <mergeCell ref="H8:I8"/>
    <mergeCell ref="A2:R2"/>
    <mergeCell ref="A6:R6"/>
    <mergeCell ref="A5:R5"/>
    <mergeCell ref="A7:D7"/>
    <mergeCell ref="A4:R4"/>
    <mergeCell ref="A8:D8"/>
    <mergeCell ref="B10:C10"/>
    <mergeCell ref="A10:A11"/>
    <mergeCell ref="D10:D11"/>
    <mergeCell ref="E10:E11"/>
    <mergeCell ref="F10:F11"/>
    <mergeCell ref="N10:N11"/>
    <mergeCell ref="O10:O11"/>
    <mergeCell ref="P10:P11"/>
    <mergeCell ref="R10:R11"/>
    <mergeCell ref="G10:G11"/>
    <mergeCell ref="H10:H11"/>
    <mergeCell ref="I10:I11"/>
    <mergeCell ref="K10:K11"/>
    <mergeCell ref="L10:L11"/>
  </mergeCells>
  <phoneticPr fontId="1" type="noConversion"/>
  <pageMargins left="0.39370078740157483" right="0.39370078740157483" top="0.70866141732283472" bottom="0.39370078740157483" header="0" footer="0"/>
  <pageSetup paperSize="9" scale="97" orientation="landscape" r:id="rId2"/>
  <headerFooter alignWithMargins="0"/>
  <cellWatches>
    <cellWatch r="D22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 enableFormatConditionsCalculation="0">
    <tabColor indexed="15"/>
  </sheetPr>
  <dimension ref="A1:Z33"/>
  <sheetViews>
    <sheetView zoomScale="110" zoomScaleNormal="110" workbookViewId="0">
      <selection activeCell="D14" sqref="D14"/>
    </sheetView>
  </sheetViews>
  <sheetFormatPr defaultColWidth="8.28515625" defaultRowHeight="12.75" outlineLevelCol="1" x14ac:dyDescent="0.2"/>
  <cols>
    <col min="1" max="1" width="5" style="12" customWidth="1"/>
    <col min="2" max="3" width="7.5703125" style="12" customWidth="1"/>
    <col min="4" max="4" width="23" style="15" customWidth="1"/>
    <col min="5" max="5" width="9.28515625" style="16" bestFit="1" customWidth="1"/>
    <col min="6" max="6" width="7.42578125" style="16" customWidth="1"/>
    <col min="7" max="7" width="21.85546875" style="15" customWidth="1"/>
    <col min="8" max="8" width="8.28515625" style="15" customWidth="1"/>
    <col min="9" max="9" width="15" style="15" customWidth="1"/>
    <col min="10" max="10" width="7.42578125" style="15" hidden="1" customWidth="1" outlineLevel="1"/>
    <col min="11" max="11" width="7.85546875" style="16" customWidth="1" collapsed="1"/>
    <col min="12" max="12" width="7.28515625" style="16" hidden="1" customWidth="1"/>
    <col min="13" max="13" width="8.7109375" style="15" customWidth="1"/>
    <col min="14" max="14" width="8.42578125" style="9" hidden="1" customWidth="1"/>
    <col min="15" max="15" width="28.85546875" style="15" customWidth="1"/>
    <col min="16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</row>
    <row r="2" spans="1:2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</row>
    <row r="3" spans="1:2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</row>
    <row r="4" spans="1:2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U4" s="7"/>
      <c r="V4" s="7"/>
      <c r="W4" s="7"/>
    </row>
    <row r="5" spans="1:2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U5" s="98"/>
      <c r="V5" s="98"/>
      <c r="W5" s="99"/>
    </row>
    <row r="6" spans="1:2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U6" s="98"/>
      <c r="V6" s="98"/>
      <c r="W6" s="99"/>
    </row>
    <row r="7" spans="1:25" ht="12.75" customHeight="1" x14ac:dyDescent="0.2">
      <c r="A7" s="188" t="s">
        <v>58</v>
      </c>
      <c r="B7" s="188"/>
      <c r="C7" s="188"/>
      <c r="D7" s="188"/>
      <c r="F7" s="14"/>
      <c r="G7" s="1"/>
      <c r="H7" s="118"/>
      <c r="I7" s="118"/>
      <c r="J7" s="104"/>
      <c r="K7" s="116"/>
      <c r="L7" s="116"/>
      <c r="M7" s="116"/>
      <c r="U7" s="98"/>
      <c r="V7" s="98"/>
      <c r="W7" s="99"/>
    </row>
    <row r="8" spans="1:25" ht="12.75" customHeight="1" x14ac:dyDescent="0.2">
      <c r="A8" s="188"/>
      <c r="B8" s="188"/>
      <c r="C8" s="188"/>
      <c r="D8" s="188"/>
      <c r="F8" s="14"/>
      <c r="G8" s="1"/>
      <c r="H8" s="119"/>
      <c r="I8" s="119"/>
      <c r="J8" s="102"/>
      <c r="K8" s="116"/>
      <c r="L8" s="116"/>
      <c r="M8" s="116"/>
      <c r="O8" s="135" t="s">
        <v>461</v>
      </c>
      <c r="U8" s="98"/>
      <c r="V8" s="98"/>
      <c r="W8" s="99"/>
    </row>
    <row r="9" spans="1:25" x14ac:dyDescent="0.2">
      <c r="A9" s="2" t="s">
        <v>252</v>
      </c>
      <c r="B9" s="2"/>
      <c r="C9" s="2"/>
      <c r="F9" s="14"/>
      <c r="G9" s="123" t="s">
        <v>50</v>
      </c>
      <c r="I9" s="117" t="s">
        <v>78</v>
      </c>
      <c r="J9" s="102"/>
      <c r="L9" s="121"/>
      <c r="M9" s="124" t="s">
        <v>384</v>
      </c>
      <c r="N9" s="15"/>
      <c r="O9" s="62" t="s">
        <v>80</v>
      </c>
      <c r="P9" s="15" t="s">
        <v>9</v>
      </c>
      <c r="Q9" s="85" t="s">
        <v>67</v>
      </c>
      <c r="R9" s="85" t="s">
        <v>68</v>
      </c>
      <c r="S9" s="85" t="s">
        <v>69</v>
      </c>
      <c r="T9" s="85">
        <v>1</v>
      </c>
      <c r="U9" s="100">
        <v>2</v>
      </c>
      <c r="V9" s="100" t="s">
        <v>24</v>
      </c>
      <c r="W9" s="100" t="s">
        <v>70</v>
      </c>
      <c r="X9" s="85" t="s">
        <v>71</v>
      </c>
      <c r="Y9" s="85" t="s">
        <v>72</v>
      </c>
    </row>
    <row r="10" spans="1:25" ht="15.75" customHeight="1" thickBot="1" x14ac:dyDescent="0.25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12</v>
      </c>
      <c r="L10" s="164" t="s">
        <v>5</v>
      </c>
      <c r="M10" s="182" t="s">
        <v>6</v>
      </c>
      <c r="N10" s="48" t="s">
        <v>7</v>
      </c>
      <c r="O10" s="183" t="s">
        <v>8</v>
      </c>
      <c r="Q10" s="146">
        <v>5550</v>
      </c>
      <c r="R10" s="147">
        <v>10024</v>
      </c>
      <c r="S10" s="148">
        <v>10415</v>
      </c>
      <c r="T10" s="148">
        <v>10915</v>
      </c>
      <c r="U10" s="148">
        <v>11415</v>
      </c>
      <c r="V10" s="148">
        <v>12015</v>
      </c>
      <c r="W10" s="148">
        <v>12715</v>
      </c>
      <c r="X10" s="149"/>
      <c r="Y10" s="150"/>
    </row>
    <row r="11" spans="1:25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38"/>
      <c r="M11" s="182"/>
      <c r="N11" s="48"/>
      <c r="O11" s="183"/>
      <c r="Q11" s="144"/>
      <c r="R11" s="144"/>
      <c r="S11" s="139"/>
      <c r="T11" s="139"/>
      <c r="U11" s="142"/>
      <c r="V11" s="142"/>
      <c r="W11" s="142"/>
      <c r="X11" s="145"/>
      <c r="Y11" s="145"/>
    </row>
    <row r="12" spans="1:25" x14ac:dyDescent="0.2">
      <c r="A12" s="77">
        <v>1</v>
      </c>
      <c r="B12" s="77">
        <v>1</v>
      </c>
      <c r="C12" s="77"/>
      <c r="D12" s="25" t="s">
        <v>209</v>
      </c>
      <c r="E12" s="28" t="s">
        <v>210</v>
      </c>
      <c r="F12" s="28" t="s">
        <v>91</v>
      </c>
      <c r="G12" s="25" t="s">
        <v>129</v>
      </c>
      <c r="H12" s="28" t="s">
        <v>87</v>
      </c>
      <c r="I12" s="19" t="s">
        <v>341</v>
      </c>
      <c r="J12" s="70">
        <v>10087</v>
      </c>
      <c r="K12" s="79" t="s">
        <v>495</v>
      </c>
      <c r="L12" s="86"/>
      <c r="M12" s="80" t="s">
        <v>91</v>
      </c>
      <c r="N12" s="19">
        <v>0</v>
      </c>
      <c r="O12" s="25" t="s">
        <v>483</v>
      </c>
      <c r="P12" s="168" t="s">
        <v>340</v>
      </c>
      <c r="U12" s="7"/>
      <c r="V12" s="7"/>
      <c r="W12" s="7"/>
    </row>
    <row r="13" spans="1:25" x14ac:dyDescent="0.2">
      <c r="A13" s="77">
        <v>2</v>
      </c>
      <c r="B13" s="77"/>
      <c r="C13" s="77">
        <v>1</v>
      </c>
      <c r="D13" s="25" t="s">
        <v>145</v>
      </c>
      <c r="E13" s="28" t="s">
        <v>146</v>
      </c>
      <c r="F13" s="28" t="s">
        <v>90</v>
      </c>
      <c r="G13" s="25" t="s">
        <v>141</v>
      </c>
      <c r="H13" s="28" t="s">
        <v>88</v>
      </c>
      <c r="I13" s="19" t="s">
        <v>147</v>
      </c>
      <c r="J13" s="70">
        <v>10091</v>
      </c>
      <c r="K13" s="79" t="s">
        <v>496</v>
      </c>
      <c r="L13" s="86"/>
      <c r="M13" s="80" t="s">
        <v>91</v>
      </c>
      <c r="N13" s="19">
        <v>0</v>
      </c>
      <c r="O13" s="25" t="s">
        <v>144</v>
      </c>
      <c r="P13" s="168" t="s">
        <v>359</v>
      </c>
      <c r="U13" s="7"/>
      <c r="V13" s="7"/>
      <c r="W13" s="7"/>
    </row>
    <row r="14" spans="1:25" x14ac:dyDescent="0.2">
      <c r="A14" s="77">
        <v>3</v>
      </c>
      <c r="B14" s="77">
        <v>2</v>
      </c>
      <c r="C14" s="77"/>
      <c r="D14" s="25" t="s">
        <v>204</v>
      </c>
      <c r="E14" s="28" t="s">
        <v>193</v>
      </c>
      <c r="F14" s="28" t="s">
        <v>91</v>
      </c>
      <c r="G14" s="25" t="s">
        <v>97</v>
      </c>
      <c r="H14" s="28" t="s">
        <v>87</v>
      </c>
      <c r="I14" s="19" t="s">
        <v>98</v>
      </c>
      <c r="J14" s="70">
        <v>10177</v>
      </c>
      <c r="K14" s="79" t="s">
        <v>497</v>
      </c>
      <c r="L14" s="86"/>
      <c r="M14" s="80" t="s">
        <v>91</v>
      </c>
      <c r="N14" s="19">
        <v>0</v>
      </c>
      <c r="O14" s="25" t="s">
        <v>100</v>
      </c>
      <c r="P14" s="168" t="s">
        <v>313</v>
      </c>
      <c r="U14" s="7"/>
      <c r="V14" s="7"/>
      <c r="W14" s="7"/>
    </row>
    <row r="15" spans="1:25" x14ac:dyDescent="0.2">
      <c r="A15" s="77">
        <v>4</v>
      </c>
      <c r="B15" s="77">
        <v>3</v>
      </c>
      <c r="C15" s="77"/>
      <c r="D15" s="25" t="s">
        <v>172</v>
      </c>
      <c r="E15" s="28" t="s">
        <v>173</v>
      </c>
      <c r="F15" s="28" t="s">
        <v>22</v>
      </c>
      <c r="G15" s="25" t="s">
        <v>110</v>
      </c>
      <c r="H15" s="28" t="s">
        <v>87</v>
      </c>
      <c r="I15" s="19" t="s">
        <v>168</v>
      </c>
      <c r="J15" s="70">
        <v>10523</v>
      </c>
      <c r="K15" s="79" t="s">
        <v>498</v>
      </c>
      <c r="L15" s="86"/>
      <c r="M15" s="80" t="s">
        <v>22</v>
      </c>
      <c r="N15" s="19">
        <v>0</v>
      </c>
      <c r="O15" s="25" t="s">
        <v>116</v>
      </c>
      <c r="P15" s="168" t="s">
        <v>265</v>
      </c>
    </row>
    <row r="16" spans="1:25" ht="22.5" x14ac:dyDescent="0.2">
      <c r="A16" s="77">
        <v>5</v>
      </c>
      <c r="B16" s="77">
        <v>4</v>
      </c>
      <c r="C16" s="77"/>
      <c r="D16" s="25" t="s">
        <v>185</v>
      </c>
      <c r="E16" s="28" t="s">
        <v>186</v>
      </c>
      <c r="F16" s="28" t="s">
        <v>22</v>
      </c>
      <c r="G16" s="25" t="s">
        <v>110</v>
      </c>
      <c r="H16" s="28" t="s">
        <v>87</v>
      </c>
      <c r="I16" s="19" t="s">
        <v>118</v>
      </c>
      <c r="J16" s="70">
        <v>10719</v>
      </c>
      <c r="K16" s="79" t="s">
        <v>499</v>
      </c>
      <c r="L16" s="86"/>
      <c r="M16" s="80" t="s">
        <v>22</v>
      </c>
      <c r="N16" s="19">
        <v>0</v>
      </c>
      <c r="O16" s="25" t="s">
        <v>159</v>
      </c>
      <c r="P16" s="168" t="s">
        <v>302</v>
      </c>
    </row>
    <row r="17" spans="1:16" x14ac:dyDescent="0.2">
      <c r="A17" s="77">
        <v>6</v>
      </c>
      <c r="B17" s="77"/>
      <c r="C17" s="77">
        <v>2</v>
      </c>
      <c r="D17" s="25" t="s">
        <v>287</v>
      </c>
      <c r="E17" s="28" t="s">
        <v>196</v>
      </c>
      <c r="F17" s="28" t="s">
        <v>23</v>
      </c>
      <c r="G17" s="25" t="s">
        <v>128</v>
      </c>
      <c r="H17" s="28" t="s">
        <v>88</v>
      </c>
      <c r="I17" s="19" t="s">
        <v>289</v>
      </c>
      <c r="J17" s="70">
        <v>11131</v>
      </c>
      <c r="K17" s="79" t="s">
        <v>500</v>
      </c>
      <c r="L17" s="86"/>
      <c r="M17" s="80" t="s">
        <v>23</v>
      </c>
      <c r="N17" s="19">
        <v>0</v>
      </c>
      <c r="O17" s="25" t="s">
        <v>288</v>
      </c>
      <c r="P17" s="168" t="s">
        <v>286</v>
      </c>
    </row>
    <row r="18" spans="1:16" x14ac:dyDescent="0.2">
      <c r="A18" s="77">
        <v>7</v>
      </c>
      <c r="B18" s="77">
        <v>5</v>
      </c>
      <c r="C18" s="77"/>
      <c r="D18" s="25" t="s">
        <v>223</v>
      </c>
      <c r="E18" s="28" t="s">
        <v>224</v>
      </c>
      <c r="F18" s="28" t="s">
        <v>23</v>
      </c>
      <c r="G18" s="25" t="s">
        <v>89</v>
      </c>
      <c r="H18" s="28" t="s">
        <v>87</v>
      </c>
      <c r="I18" s="19" t="s">
        <v>300</v>
      </c>
      <c r="J18" s="70">
        <v>11547</v>
      </c>
      <c r="K18" s="79" t="s">
        <v>501</v>
      </c>
      <c r="L18" s="86"/>
      <c r="M18" s="80" t="s">
        <v>24</v>
      </c>
      <c r="N18" s="19">
        <v>0</v>
      </c>
      <c r="O18" s="25" t="s">
        <v>301</v>
      </c>
      <c r="P18" s="168" t="s">
        <v>299</v>
      </c>
    </row>
    <row r="19" spans="1:16" x14ac:dyDescent="0.2">
      <c r="A19" s="16"/>
      <c r="B19" s="16"/>
      <c r="C19" s="16"/>
    </row>
    <row r="20" spans="1:16" x14ac:dyDescent="0.2">
      <c r="A20" s="16"/>
      <c r="B20" s="16"/>
      <c r="C20" s="16"/>
    </row>
    <row r="21" spans="1:16" x14ac:dyDescent="0.2">
      <c r="A21" s="16"/>
      <c r="B21" s="16"/>
      <c r="C21" s="16"/>
    </row>
    <row r="22" spans="1:16" x14ac:dyDescent="0.2">
      <c r="A22" s="16"/>
      <c r="B22" s="16"/>
      <c r="C22" s="16"/>
    </row>
    <row r="23" spans="1:16" x14ac:dyDescent="0.2">
      <c r="A23" s="16"/>
      <c r="B23" s="16"/>
      <c r="C23" s="16"/>
    </row>
    <row r="24" spans="1:16" x14ac:dyDescent="0.2">
      <c r="A24" s="16"/>
      <c r="B24" s="16"/>
      <c r="C24" s="16"/>
    </row>
    <row r="25" spans="1:16" x14ac:dyDescent="0.2">
      <c r="A25" s="16"/>
      <c r="B25" s="16"/>
      <c r="C25" s="16"/>
    </row>
    <row r="26" spans="1:16" x14ac:dyDescent="0.2">
      <c r="A26" s="16"/>
      <c r="B26" s="16"/>
      <c r="C26" s="16"/>
    </row>
    <row r="27" spans="1:16" x14ac:dyDescent="0.2">
      <c r="A27" s="16"/>
      <c r="B27" s="16"/>
      <c r="C27" s="16"/>
    </row>
    <row r="28" spans="1:16" x14ac:dyDescent="0.2">
      <c r="A28" s="16"/>
      <c r="B28" s="16"/>
      <c r="C28" s="16"/>
    </row>
    <row r="29" spans="1:16" x14ac:dyDescent="0.2">
      <c r="A29" s="16"/>
      <c r="B29" s="16"/>
      <c r="C29" s="16"/>
    </row>
    <row r="30" spans="1:16" x14ac:dyDescent="0.2">
      <c r="A30" s="16"/>
      <c r="B30" s="16"/>
      <c r="C30" s="16"/>
    </row>
    <row r="31" spans="1:16" x14ac:dyDescent="0.2">
      <c r="A31" s="16"/>
      <c r="B31" s="16"/>
      <c r="C31" s="16"/>
    </row>
    <row r="32" spans="1:16" x14ac:dyDescent="0.2">
      <c r="A32" s="16"/>
      <c r="B32" s="16"/>
      <c r="C32" s="16"/>
    </row>
    <row r="33" spans="1:3" x14ac:dyDescent="0.2">
      <c r="A33" s="16"/>
      <c r="B33" s="16"/>
      <c r="C33" s="16"/>
    </row>
  </sheetData>
  <sortState ref="A12:XFD19">
    <sortCondition ref="A12"/>
  </sortState>
  <mergeCells count="19">
    <mergeCell ref="A8:D8"/>
    <mergeCell ref="A1:O1"/>
    <mergeCell ref="A2:O2"/>
    <mergeCell ref="A3:O3"/>
    <mergeCell ref="A6:O6"/>
    <mergeCell ref="A7:D7"/>
    <mergeCell ref="A4:O4"/>
    <mergeCell ref="A5:O5"/>
    <mergeCell ref="A10:A11"/>
    <mergeCell ref="B10:C10"/>
    <mergeCell ref="D10:D11"/>
    <mergeCell ref="E10:E11"/>
    <mergeCell ref="F10:F11"/>
    <mergeCell ref="M10:M11"/>
    <mergeCell ref="O10:O11"/>
    <mergeCell ref="G10:G11"/>
    <mergeCell ref="H10:H11"/>
    <mergeCell ref="I10:I11"/>
    <mergeCell ref="K10:K11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7" enableFormatConditionsCalculation="0">
    <tabColor indexed="40"/>
  </sheetPr>
  <dimension ref="A1:AQ53"/>
  <sheetViews>
    <sheetView topLeftCell="A7" workbookViewId="0">
      <selection activeCell="P7" sqref="P1:AM1048576"/>
    </sheetView>
  </sheetViews>
  <sheetFormatPr defaultRowHeight="12.75" outlineLevelCol="1" x14ac:dyDescent="0.2"/>
  <cols>
    <col min="1" max="1" width="5.42578125" style="12" customWidth="1"/>
    <col min="2" max="3" width="8.140625" style="12" customWidth="1"/>
    <col min="4" max="4" width="19.5703125" style="15" customWidth="1"/>
    <col min="5" max="5" width="9.140625" style="16"/>
    <col min="6" max="6" width="6.85546875" style="16" bestFit="1" customWidth="1"/>
    <col min="7" max="7" width="20.42578125" style="15" customWidth="1"/>
    <col min="8" max="8" width="9.28515625" style="15" customWidth="1"/>
    <col min="9" max="9" width="17.5703125" style="15" customWidth="1"/>
    <col min="10" max="10" width="11.85546875" style="15" hidden="1" customWidth="1" outlineLevel="1"/>
    <col min="11" max="11" width="9.28515625" style="15" customWidth="1" collapsed="1"/>
    <col min="12" max="12" width="6.5703125" style="15" customWidth="1"/>
    <col min="13" max="13" width="6.42578125" style="15" hidden="1" customWidth="1"/>
    <col min="14" max="14" width="26" style="15" customWidth="1"/>
    <col min="15" max="15" width="8" style="15" hidden="1" customWidth="1" outlineLevel="1"/>
    <col min="16" max="16" width="4.5703125" style="15" hidden="1" customWidth="1" collapsed="1"/>
    <col min="17" max="17" width="22.28515625" style="15" hidden="1" customWidth="1"/>
    <col min="18" max="30" width="5.7109375" style="15" hidden="1" customWidth="1"/>
    <col min="31" max="32" width="3.28515625" style="15" hidden="1" customWidth="1"/>
    <col min="33" max="33" width="7.42578125" style="15" hidden="1" customWidth="1"/>
    <col min="34" max="42" width="9.140625" style="15" hidden="1" customWidth="1" outlineLevel="1"/>
    <col min="43" max="43" width="9.140625" style="15" collapsed="1"/>
    <col min="44" max="16384" width="9.140625" style="15"/>
  </cols>
  <sheetData>
    <row r="1" spans="1:42" x14ac:dyDescent="0.2">
      <c r="A1" s="180" t="e">
        <f>Name_1</f>
        <v>#REF!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U1" s="98"/>
      <c r="V1" s="98"/>
      <c r="W1" s="99"/>
      <c r="X1" s="7"/>
    </row>
    <row r="2" spans="1:42" x14ac:dyDescent="0.2">
      <c r="A2" s="180" t="e">
        <f>Name_2</f>
        <v>#REF!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U2" s="98"/>
      <c r="V2" s="115"/>
      <c r="W2" s="99"/>
      <c r="X2" s="7"/>
    </row>
    <row r="3" spans="1:42" ht="12.75" customHeight="1" x14ac:dyDescent="0.2">
      <c r="A3" s="180" t="e">
        <f>Name_3</f>
        <v>#REF!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U3" s="98"/>
      <c r="V3" s="115"/>
      <c r="W3" s="99"/>
      <c r="X3" s="7"/>
    </row>
    <row r="4" spans="1:42" ht="12.75" customHeight="1" x14ac:dyDescent="0.2">
      <c r="A4" s="180" t="e">
        <f>Name_6</f>
        <v>#REF!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U4" s="98"/>
      <c r="V4" s="115"/>
      <c r="W4" s="99"/>
      <c r="X4" s="7"/>
    </row>
    <row r="5" spans="1:42" ht="12.75" customHeight="1" x14ac:dyDescent="0.2">
      <c r="A5" s="180" t="e">
        <f>Name_4</f>
        <v>#REF!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U5" s="98"/>
      <c r="V5" s="115"/>
      <c r="W5" s="99"/>
      <c r="X5" s="7"/>
    </row>
    <row r="6" spans="1:42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U6" s="98"/>
      <c r="V6" s="115"/>
      <c r="W6" s="99"/>
      <c r="X6" s="7"/>
    </row>
    <row r="7" spans="1:42" ht="12.75" customHeight="1" x14ac:dyDescent="0.2">
      <c r="A7" s="188" t="s">
        <v>32</v>
      </c>
      <c r="B7" s="188"/>
      <c r="C7" s="188"/>
      <c r="D7" s="188"/>
      <c r="E7" s="13"/>
      <c r="F7" s="14"/>
      <c r="G7" s="1"/>
      <c r="N7" s="62" t="e">
        <f>d_5</f>
        <v>#REF!</v>
      </c>
      <c r="U7" s="98"/>
      <c r="V7" s="115"/>
      <c r="W7" s="99"/>
      <c r="X7" s="7"/>
    </row>
    <row r="8" spans="1:42" ht="12.75" customHeight="1" x14ac:dyDescent="0.2">
      <c r="A8" s="188"/>
      <c r="B8" s="188"/>
      <c r="C8" s="188"/>
      <c r="D8" s="188"/>
      <c r="F8" s="14"/>
      <c r="G8" s="1"/>
      <c r="I8" s="186" t="s">
        <v>59</v>
      </c>
      <c r="J8" s="186"/>
      <c r="K8" s="186"/>
      <c r="L8" s="16"/>
      <c r="N8" s="135" t="e">
        <f>d_6</f>
        <v>#REF!</v>
      </c>
      <c r="U8" s="98"/>
      <c r="V8" s="115"/>
      <c r="W8" s="99"/>
      <c r="X8" s="7"/>
    </row>
    <row r="9" spans="1:42" ht="13.5" thickBot="1" x14ac:dyDescent="0.25">
      <c r="A9" s="2" t="e">
        <f>d_4</f>
        <v>#REF!</v>
      </c>
      <c r="B9" s="2"/>
      <c r="C9" s="2"/>
      <c r="F9" s="14"/>
      <c r="G9" s="1"/>
      <c r="K9" s="190" t="e">
        <f>d_3</f>
        <v>#REF!</v>
      </c>
      <c r="L9" s="190"/>
      <c r="M9" s="190"/>
      <c r="N9" s="124" t="e">
        <f>#REF!</f>
        <v>#REF!</v>
      </c>
      <c r="U9" s="7"/>
      <c r="V9" s="7"/>
      <c r="W9" s="7"/>
      <c r="X9" s="7"/>
      <c r="AH9" s="103" t="s">
        <v>67</v>
      </c>
      <c r="AI9" s="103" t="s">
        <v>68</v>
      </c>
      <c r="AJ9" s="103" t="s">
        <v>69</v>
      </c>
      <c r="AK9" s="103">
        <v>1</v>
      </c>
      <c r="AL9" s="100">
        <v>2</v>
      </c>
      <c r="AM9" s="100" t="s">
        <v>24</v>
      </c>
      <c r="AN9" s="100" t="s">
        <v>70</v>
      </c>
      <c r="AO9" s="103" t="s">
        <v>71</v>
      </c>
      <c r="AP9" s="103" t="s">
        <v>72</v>
      </c>
    </row>
    <row r="10" spans="1:42" ht="16.5" thickBot="1" x14ac:dyDescent="0.25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12</v>
      </c>
      <c r="L10" s="191" t="s">
        <v>6</v>
      </c>
      <c r="M10" s="48" t="s">
        <v>7</v>
      </c>
      <c r="N10" s="183" t="s">
        <v>8</v>
      </c>
      <c r="U10" s="7"/>
      <c r="V10" s="7"/>
      <c r="W10" s="7"/>
      <c r="X10" s="7"/>
      <c r="AH10" s="111">
        <v>194</v>
      </c>
      <c r="AI10" s="111">
        <v>183</v>
      </c>
      <c r="AJ10" s="111">
        <v>173</v>
      </c>
      <c r="AK10" s="111">
        <v>163</v>
      </c>
      <c r="AL10" s="111">
        <v>150</v>
      </c>
      <c r="AM10" s="112">
        <v>140</v>
      </c>
      <c r="AN10" s="112">
        <v>130</v>
      </c>
      <c r="AO10" s="112">
        <v>120</v>
      </c>
      <c r="AP10" s="113">
        <v>110</v>
      </c>
    </row>
    <row r="11" spans="1:42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92"/>
      <c r="M11" s="48"/>
      <c r="N11" s="183"/>
      <c r="U11" s="7"/>
      <c r="V11" s="7"/>
      <c r="W11" s="7"/>
      <c r="X11" s="7"/>
      <c r="AH11" s="144"/>
      <c r="AI11" s="144"/>
      <c r="AJ11" s="144"/>
      <c r="AK11" s="144"/>
      <c r="AL11" s="144"/>
      <c r="AM11" s="139"/>
      <c r="AN11" s="139"/>
      <c r="AO11" s="139"/>
      <c r="AP11" s="139"/>
    </row>
    <row r="12" spans="1:42" ht="15.75" customHeight="1" x14ac:dyDescent="0.2">
      <c r="A12" s="77">
        <f>RANK(J12,$J$12:$J$148,0)</f>
        <v>1</v>
      </c>
      <c r="B12" s="77">
        <v>1</v>
      </c>
      <c r="C12" s="77"/>
      <c r="D12" s="25" t="e">
        <f>VLOOKUP($O12,#REF!,3,FALSE)</f>
        <v>#REF!</v>
      </c>
      <c r="E12" s="28" t="e">
        <f>VLOOKUP($O12,#REF!,4,FALSE)</f>
        <v>#REF!</v>
      </c>
      <c r="F12" s="28" t="e">
        <f>VLOOKUP($O12,#REF!,8,FALSE)</f>
        <v>#REF!</v>
      </c>
      <c r="G12" s="25" t="e">
        <f>VLOOKUP($O12,#REF!,5,FALSE)</f>
        <v>#REF!</v>
      </c>
      <c r="H12" s="28" t="e">
        <f>VLOOKUP($O12,#REF!,7,FALSE)</f>
        <v>#REF!</v>
      </c>
      <c r="I12" s="19"/>
      <c r="J12" s="70">
        <v>173</v>
      </c>
      <c r="K12" s="79" t="str">
        <f>IF(J12=0,0,CONCATENATE(MID(J12,1,1),".",MID(J12,2,2)))</f>
        <v>1.73</v>
      </c>
      <c r="L12" s="80" t="str">
        <f>IF(J12&gt;=$AH$10,"МСМК",IF(J12&gt;=$AI$10,"МС",IF(J12&gt;=$AJ$10,"КМС",IF(J12&gt;=$AK$10,"1",IF(J12&gt;=$AL$10,"2",IF(J12&gt;=$AM$10,"3",IF(J12&gt;=$AN$10,"1юн",IF(J12&gt;=$AO$10,"2юн",IF(J12&gt;=$AP$10,"3юн",IF(J12&lt;$AP$10,"б/р"))))))))))</f>
        <v>КМС</v>
      </c>
      <c r="M12" s="19" t="e">
        <f>VLOOKUP($O12,#REF!,9,FALSE)</f>
        <v>#REF!</v>
      </c>
      <c r="N12" s="25" t="e">
        <f>VLOOKUP($O12,#REF!,10,FALSE)</f>
        <v>#REF!</v>
      </c>
      <c r="O12" s="114" t="str">
        <f>O24</f>
        <v>437</v>
      </c>
    </row>
    <row r="13" spans="1:42" ht="15.75" customHeight="1" x14ac:dyDescent="0.2">
      <c r="A13" s="77">
        <f>RANK(J13,$J$12:$J$148,0)</f>
        <v>2</v>
      </c>
      <c r="B13" s="77">
        <v>2</v>
      </c>
      <c r="C13" s="77"/>
      <c r="D13" s="25" t="e">
        <f>VLOOKUP($O13,#REF!,3,FALSE)</f>
        <v>#REF!</v>
      </c>
      <c r="E13" s="28" t="e">
        <f>VLOOKUP($O13,#REF!,4,FALSE)</f>
        <v>#REF!</v>
      </c>
      <c r="F13" s="28" t="e">
        <f>VLOOKUP($O13,#REF!,8,FALSE)</f>
        <v>#REF!</v>
      </c>
      <c r="G13" s="25" t="e">
        <f>VLOOKUP($O13,#REF!,5,FALSE)</f>
        <v>#REF!</v>
      </c>
      <c r="H13" s="28" t="e">
        <f>VLOOKUP($O13,#REF!,7,FALSE)</f>
        <v>#REF!</v>
      </c>
      <c r="I13" s="19" t="e">
        <f>VLOOKUP($O13,#REF!,11,FALSE)</f>
        <v>#REF!</v>
      </c>
      <c r="J13" s="70">
        <v>165</v>
      </c>
      <c r="K13" s="79" t="str">
        <f t="shared" ref="K13:K14" si="0">IF(J13=0,0,CONCATENATE(MID(J13,1,1),".",MID(J13,2,2)))</f>
        <v>1.65</v>
      </c>
      <c r="L13" s="80" t="str">
        <f>IF(J13&gt;=$AH$10,"МСМК",IF(J13&gt;=$AI$10,"МС",IF(J13&gt;=$AJ$10,"КМС",IF(J13&gt;=$AK$10,"1",IF(J13&gt;=$AL$10,"2",IF(J13&gt;=$AM$10,"3",IF(J13&gt;=$AN$10,"1юн",IF(J13&gt;=$AO$10,"2юн",IF(J13&gt;=$AP$10,"3юн",IF(J13&lt;$AP$10,"б/р"))))))))))</f>
        <v>1</v>
      </c>
      <c r="M13" s="19" t="e">
        <f>VLOOKUP($O13,#REF!,9,FALSE)</f>
        <v>#REF!</v>
      </c>
      <c r="N13" s="25" t="e">
        <f>VLOOKUP($O13,#REF!,10,FALSE)</f>
        <v>#REF!</v>
      </c>
      <c r="O13" s="114" t="str">
        <f>O25</f>
        <v>11</v>
      </c>
    </row>
    <row r="14" spans="1:42" ht="15.75" customHeight="1" x14ac:dyDescent="0.2">
      <c r="A14" s="77">
        <f>RANK(J14,$J$12:$J$148,0)</f>
        <v>3</v>
      </c>
      <c r="B14" s="77">
        <v>3</v>
      </c>
      <c r="C14" s="77"/>
      <c r="D14" s="25" t="e">
        <f>VLOOKUP($O14,#REF!,3,FALSE)</f>
        <v>#REF!</v>
      </c>
      <c r="E14" s="28" t="e">
        <f>VLOOKUP($O14,#REF!,4,FALSE)</f>
        <v>#REF!</v>
      </c>
      <c r="F14" s="28" t="e">
        <f>VLOOKUP($O14,#REF!,8,FALSE)</f>
        <v>#REF!</v>
      </c>
      <c r="G14" s="25" t="e">
        <f>VLOOKUP($O14,#REF!,5,FALSE)</f>
        <v>#REF!</v>
      </c>
      <c r="H14" s="28" t="e">
        <f>VLOOKUP($O14,#REF!,7,FALSE)</f>
        <v>#REF!</v>
      </c>
      <c r="I14" s="19"/>
      <c r="J14" s="70">
        <v>160</v>
      </c>
      <c r="K14" s="79" t="str">
        <f t="shared" si="0"/>
        <v>1.60</v>
      </c>
      <c r="L14" s="80" t="str">
        <f t="shared" ref="L14" si="1">IF(J14&gt;=$AH$10,"МСМК",IF(J14&gt;=$AI$10,"МС",IF(J14&gt;=$AJ$10,"КМС",IF(J14&gt;=$AK$10,"1",IF(J14&gt;=$AL$10,"2",IF(J14&gt;=$AM$10,"3",IF(J14&gt;=$AN$10,"1юн",IF(J14&gt;=$AO$10,"2юн",IF(J14&gt;=$AP$10,"3юн",IF(J14&lt;$AP$10,"б/р"))))))))))</f>
        <v>2</v>
      </c>
      <c r="M14" s="19" t="e">
        <f>VLOOKUP($O14,#REF!,9,FALSE)</f>
        <v>#REF!</v>
      </c>
      <c r="N14" s="25" t="e">
        <f>VLOOKUP($O14,#REF!,10,FALSE)</f>
        <v>#REF!</v>
      </c>
      <c r="O14" s="114" t="str">
        <f>O26</f>
        <v>174</v>
      </c>
    </row>
    <row r="15" spans="1:42" ht="15.75" customHeight="1" x14ac:dyDescent="0.2">
      <c r="A15" s="77"/>
      <c r="B15" s="77"/>
      <c r="C15" s="77"/>
      <c r="D15" s="25" t="e">
        <f>VLOOKUP($O15,#REF!,3,FALSE)</f>
        <v>#REF!</v>
      </c>
      <c r="E15" s="28" t="e">
        <f>VLOOKUP($O15,#REF!,4,FALSE)</f>
        <v>#REF!</v>
      </c>
      <c r="F15" s="28" t="e">
        <f>VLOOKUP($O15,#REF!,8,FALSE)</f>
        <v>#REF!</v>
      </c>
      <c r="G15" s="25" t="e">
        <f>VLOOKUP($O15,#REF!,5,FALSE)</f>
        <v>#REF!</v>
      </c>
      <c r="H15" s="28" t="e">
        <f>VLOOKUP($O15,#REF!,7,FALSE)</f>
        <v>#REF!</v>
      </c>
      <c r="I15" s="19" t="e">
        <f>VLOOKUP($O15,#REF!,11,FALSE)</f>
        <v>#REF!</v>
      </c>
      <c r="J15" s="70"/>
      <c r="K15" s="79" t="s">
        <v>407</v>
      </c>
      <c r="L15" s="80"/>
      <c r="M15" s="19" t="e">
        <f>VLOOKUP($O15,#REF!,9,FALSE)</f>
        <v>#REF!</v>
      </c>
      <c r="N15" s="25" t="e">
        <f>VLOOKUP($O15,#REF!,10,FALSE)</f>
        <v>#REF!</v>
      </c>
      <c r="O15" s="114" t="str">
        <f>O27</f>
        <v>213</v>
      </c>
    </row>
    <row r="16" spans="1:42" x14ac:dyDescent="0.2">
      <c r="A16" s="27"/>
      <c r="B16" s="27"/>
      <c r="C16" s="27"/>
      <c r="D16" s="25"/>
      <c r="E16" s="28"/>
      <c r="F16" s="28"/>
      <c r="G16" s="25"/>
      <c r="H16" s="28"/>
      <c r="I16" s="19"/>
      <c r="J16" s="19"/>
      <c r="K16" s="29"/>
      <c r="L16" s="28"/>
      <c r="M16" s="30"/>
      <c r="N16" s="25"/>
    </row>
    <row r="17" spans="1:33" x14ac:dyDescent="0.2">
      <c r="A17" s="27"/>
      <c r="B17" s="27"/>
      <c r="C17" s="27"/>
      <c r="D17" s="25"/>
      <c r="E17" s="28"/>
      <c r="F17" s="28"/>
      <c r="G17" s="25"/>
      <c r="H17" s="28"/>
      <c r="I17" s="19"/>
      <c r="J17" s="19"/>
      <c r="K17" s="29"/>
      <c r="L17" s="28"/>
      <c r="M17" s="30"/>
      <c r="N17" s="25"/>
    </row>
    <row r="18" spans="1:33" x14ac:dyDescent="0.2">
      <c r="A18" s="27"/>
      <c r="B18" s="27"/>
      <c r="C18" s="27"/>
      <c r="D18" s="25"/>
      <c r="E18" s="28"/>
      <c r="F18" s="28"/>
      <c r="G18" s="25"/>
      <c r="H18" s="28"/>
      <c r="I18" s="19"/>
      <c r="J18" s="19"/>
      <c r="K18" s="29"/>
      <c r="L18" s="28"/>
      <c r="M18" s="30"/>
      <c r="N18" s="25"/>
    </row>
    <row r="19" spans="1:33" x14ac:dyDescent="0.2">
      <c r="A19" s="27"/>
      <c r="B19" s="27"/>
      <c r="C19" s="27"/>
      <c r="D19" s="25"/>
      <c r="E19" s="28"/>
      <c r="F19" s="28"/>
      <c r="G19" s="25"/>
      <c r="H19" s="28"/>
      <c r="I19" s="19"/>
      <c r="J19" s="19"/>
      <c r="K19" s="29"/>
      <c r="L19" s="28"/>
      <c r="M19" s="30"/>
      <c r="N19" s="25"/>
    </row>
    <row r="20" spans="1:33" x14ac:dyDescent="0.2">
      <c r="A20" s="27"/>
      <c r="B20" s="27"/>
      <c r="C20" s="27"/>
      <c r="D20" s="25"/>
      <c r="E20" s="28"/>
      <c r="F20" s="28"/>
      <c r="G20" s="25"/>
      <c r="H20" s="28"/>
      <c r="I20" s="19"/>
      <c r="J20" s="19"/>
      <c r="K20" s="29"/>
      <c r="L20" s="28"/>
      <c r="M20" s="30"/>
      <c r="N20" s="25"/>
      <c r="P20" s="196" t="s">
        <v>13</v>
      </c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</row>
    <row r="21" spans="1:33" x14ac:dyDescent="0.2">
      <c r="A21" s="27"/>
      <c r="B21" s="27"/>
      <c r="C21" s="27"/>
      <c r="D21" s="25"/>
      <c r="E21" s="28"/>
      <c r="F21" s="28"/>
      <c r="G21" s="25"/>
      <c r="H21" s="28"/>
      <c r="I21" s="19"/>
      <c r="J21" s="19"/>
      <c r="K21" s="29"/>
      <c r="L21" s="28"/>
      <c r="M21" s="30"/>
      <c r="N21" s="25"/>
      <c r="P21"/>
      <c r="Q21" s="197" t="s">
        <v>65</v>
      </c>
      <c r="R21" s="197"/>
      <c r="S21" s="197"/>
      <c r="T21" s="197"/>
      <c r="U21" s="197"/>
      <c r="V21" s="47"/>
      <c r="W21" s="53"/>
      <c r="X21" s="53"/>
      <c r="Y21" s="54"/>
      <c r="Z21" s="55"/>
      <c r="AA21" s="55"/>
      <c r="AB21" s="55"/>
      <c r="AC21" s="199" t="e">
        <f>K9</f>
        <v>#REF!</v>
      </c>
      <c r="AD21" s="199"/>
      <c r="AE21" s="199"/>
      <c r="AF21" s="199"/>
      <c r="AG21" s="199"/>
    </row>
    <row r="22" spans="1:33" ht="15.75" customHeight="1" x14ac:dyDescent="0.2">
      <c r="A22" s="10"/>
      <c r="B22" s="10"/>
      <c r="C22" s="10"/>
      <c r="D22" s="5"/>
      <c r="E22" s="9"/>
      <c r="F22" s="9"/>
      <c r="G22" s="5"/>
      <c r="H22" s="9"/>
      <c r="I22" s="18"/>
      <c r="J22" s="18"/>
      <c r="K22" s="11"/>
      <c r="L22" s="9"/>
      <c r="M22" s="9"/>
      <c r="N22" s="5"/>
      <c r="O22" s="7"/>
      <c r="P22" s="198" t="s">
        <v>42</v>
      </c>
      <c r="Q22" s="200" t="s">
        <v>39</v>
      </c>
      <c r="R22" s="201" t="s">
        <v>14</v>
      </c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194" t="s">
        <v>47</v>
      </c>
      <c r="AF22" s="194" t="s">
        <v>46</v>
      </c>
      <c r="AG22" s="193" t="s">
        <v>15</v>
      </c>
    </row>
    <row r="23" spans="1:33" s="26" customFormat="1" ht="31.5" customHeight="1" x14ac:dyDescent="0.15">
      <c r="A23" s="27"/>
      <c r="B23" s="27"/>
      <c r="C23" s="27"/>
      <c r="D23" s="25"/>
      <c r="E23" s="28"/>
      <c r="F23" s="28"/>
      <c r="G23" s="25"/>
      <c r="H23" s="28"/>
      <c r="I23" s="19"/>
      <c r="J23" s="19"/>
      <c r="K23" s="29"/>
      <c r="L23" s="28"/>
      <c r="M23" s="28"/>
      <c r="N23" s="25"/>
      <c r="O23" s="26" t="s">
        <v>9</v>
      </c>
      <c r="P23" s="198"/>
      <c r="Q23" s="200"/>
      <c r="R23" s="56" t="s">
        <v>57</v>
      </c>
      <c r="S23" s="57" t="s">
        <v>16</v>
      </c>
      <c r="T23" s="57" t="s">
        <v>56</v>
      </c>
      <c r="U23" s="57" t="s">
        <v>1</v>
      </c>
      <c r="V23" s="57" t="s">
        <v>486</v>
      </c>
      <c r="W23" s="57" t="s">
        <v>487</v>
      </c>
      <c r="X23" s="57" t="s">
        <v>488</v>
      </c>
      <c r="Y23" s="57"/>
      <c r="Z23" s="57"/>
      <c r="AA23" s="57"/>
      <c r="AB23" s="57"/>
      <c r="AC23" s="57"/>
      <c r="AD23" s="57"/>
      <c r="AE23" s="194"/>
      <c r="AF23" s="194"/>
      <c r="AG23" s="193"/>
    </row>
    <row r="24" spans="1:33" s="130" customFormat="1" ht="15.75" customHeight="1" x14ac:dyDescent="0.2">
      <c r="A24" s="27"/>
      <c r="B24" s="27"/>
      <c r="C24" s="27"/>
      <c r="D24" s="25"/>
      <c r="E24" s="28"/>
      <c r="F24" s="28"/>
      <c r="G24" s="25"/>
      <c r="H24" s="28"/>
      <c r="I24" s="19"/>
      <c r="J24" s="19"/>
      <c r="K24" s="39"/>
      <c r="L24" s="28"/>
      <c r="M24" s="28"/>
      <c r="N24" s="25"/>
      <c r="O24" s="170" t="s">
        <v>342</v>
      </c>
      <c r="P24" s="28" t="s">
        <v>22</v>
      </c>
      <c r="Q24" s="131" t="e">
        <f>VLOOKUP($O24,#REF!,3,FALSE)</f>
        <v>#REF!</v>
      </c>
      <c r="R24" s="134" t="s">
        <v>74</v>
      </c>
      <c r="S24" s="134" t="s">
        <v>74</v>
      </c>
      <c r="T24" s="134" t="s">
        <v>74</v>
      </c>
      <c r="U24" s="134" t="s">
        <v>489</v>
      </c>
      <c r="V24" s="134" t="s">
        <v>74</v>
      </c>
      <c r="W24" s="134" t="s">
        <v>399</v>
      </c>
      <c r="X24" s="134"/>
      <c r="Y24" s="134"/>
      <c r="Z24" s="134"/>
      <c r="AA24" s="134"/>
      <c r="AB24" s="134"/>
      <c r="AC24" s="134"/>
      <c r="AD24" s="134"/>
      <c r="AE24" s="134" t="s">
        <v>22</v>
      </c>
      <c r="AF24" s="134" t="s">
        <v>23</v>
      </c>
      <c r="AG24" s="172" t="s">
        <v>487</v>
      </c>
    </row>
    <row r="25" spans="1:33" s="130" customFormat="1" ht="15.75" customHeight="1" x14ac:dyDescent="0.2">
      <c r="A25" s="27"/>
      <c r="B25" s="27"/>
      <c r="C25" s="27"/>
      <c r="D25" s="25"/>
      <c r="E25" s="28"/>
      <c r="F25" s="28"/>
      <c r="G25" s="25"/>
      <c r="H25" s="28"/>
      <c r="I25" s="19"/>
      <c r="J25" s="19"/>
      <c r="K25" s="129"/>
      <c r="L25" s="28"/>
      <c r="M25" s="28"/>
      <c r="N25" s="25"/>
      <c r="O25" s="170" t="s">
        <v>53</v>
      </c>
      <c r="P25" s="28" t="s">
        <v>23</v>
      </c>
      <c r="Q25" s="131" t="e">
        <f>VLOOKUP($O25,#REF!,3,FALSE)</f>
        <v>#REF!</v>
      </c>
      <c r="R25" s="134" t="s">
        <v>74</v>
      </c>
      <c r="S25" s="134" t="s">
        <v>74</v>
      </c>
      <c r="T25" s="134" t="s">
        <v>74</v>
      </c>
      <c r="U25" s="134" t="s">
        <v>74</v>
      </c>
      <c r="V25" s="134" t="s">
        <v>399</v>
      </c>
      <c r="W25" s="134"/>
      <c r="X25" s="134"/>
      <c r="Y25" s="134"/>
      <c r="Z25" s="134"/>
      <c r="AA25" s="134"/>
      <c r="AB25" s="134"/>
      <c r="AC25" s="134"/>
      <c r="AD25" s="134"/>
      <c r="AE25" s="134" t="s">
        <v>22</v>
      </c>
      <c r="AF25" s="134" t="s">
        <v>74</v>
      </c>
      <c r="AG25" s="172" t="s">
        <v>1</v>
      </c>
    </row>
    <row r="26" spans="1:33" s="130" customFormat="1" ht="15.75" customHeight="1" x14ac:dyDescent="0.2">
      <c r="A26" s="27"/>
      <c r="B26" s="27"/>
      <c r="C26" s="27"/>
      <c r="D26" s="25"/>
      <c r="E26" s="28"/>
      <c r="F26" s="28"/>
      <c r="G26" s="25"/>
      <c r="H26" s="28"/>
      <c r="I26" s="19"/>
      <c r="J26" s="19"/>
      <c r="K26" s="39"/>
      <c r="L26" s="28"/>
      <c r="M26" s="28"/>
      <c r="N26" s="25"/>
      <c r="O26" s="170" t="s">
        <v>274</v>
      </c>
      <c r="P26" s="28" t="s">
        <v>24</v>
      </c>
      <c r="Q26" s="131" t="e">
        <f>VLOOKUP($O26,#REF!,3,FALSE)</f>
        <v>#REF!</v>
      </c>
      <c r="R26" s="134" t="s">
        <v>74</v>
      </c>
      <c r="S26" s="134" t="s">
        <v>400</v>
      </c>
      <c r="T26" s="134" t="s">
        <v>489</v>
      </c>
      <c r="U26" s="134" t="s">
        <v>399</v>
      </c>
      <c r="V26" s="134"/>
      <c r="W26" s="134"/>
      <c r="X26" s="134"/>
      <c r="Y26" s="134"/>
      <c r="Z26" s="134"/>
      <c r="AA26" s="134"/>
      <c r="AB26" s="134"/>
      <c r="AC26" s="134"/>
      <c r="AD26" s="134"/>
      <c r="AE26" s="134" t="s">
        <v>24</v>
      </c>
      <c r="AF26" s="134" t="s">
        <v>24</v>
      </c>
      <c r="AG26" s="172" t="s">
        <v>56</v>
      </c>
    </row>
    <row r="27" spans="1:33" s="130" customFormat="1" ht="15.75" hidden="1" customHeight="1" x14ac:dyDescent="0.2">
      <c r="A27" s="27"/>
      <c r="B27" s="27"/>
      <c r="C27" s="27"/>
      <c r="D27" s="25"/>
      <c r="E27" s="28"/>
      <c r="F27" s="28"/>
      <c r="G27" s="25"/>
      <c r="H27" s="28"/>
      <c r="I27" s="19"/>
      <c r="J27" s="19"/>
      <c r="K27" s="129"/>
      <c r="L27" s="28"/>
      <c r="M27" s="28"/>
      <c r="N27" s="25"/>
      <c r="O27" s="170" t="s">
        <v>365</v>
      </c>
      <c r="P27" s="28"/>
      <c r="Q27" s="131" t="e">
        <f>VLOOKUP($O27,#REF!,3,FALSE)</f>
        <v>#REF!</v>
      </c>
      <c r="R27" s="134"/>
      <c r="S27" s="134"/>
      <c r="T27" s="28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29"/>
    </row>
    <row r="28" spans="1:33" s="130" customFormat="1" ht="15.75" hidden="1" customHeight="1" x14ac:dyDescent="0.2">
      <c r="A28" s="27"/>
      <c r="B28" s="27"/>
      <c r="C28" s="27"/>
      <c r="D28" s="25"/>
      <c r="E28" s="28"/>
      <c r="F28" s="28"/>
      <c r="G28" s="25"/>
      <c r="H28" s="28"/>
      <c r="I28" s="19"/>
      <c r="J28" s="19"/>
      <c r="K28" s="129"/>
      <c r="L28" s="28"/>
      <c r="M28" s="28"/>
      <c r="N28" s="25"/>
      <c r="P28" s="28"/>
      <c r="Q28" s="131" t="e">
        <f>VLOOKUP($O28,#REF!,3,FALSE)</f>
        <v>#REF!</v>
      </c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29"/>
    </row>
    <row r="29" spans="1:33" s="130" customFormat="1" ht="15.75" hidden="1" customHeight="1" x14ac:dyDescent="0.2">
      <c r="A29" s="27"/>
      <c r="B29" s="27"/>
      <c r="C29" s="27"/>
      <c r="D29" s="25"/>
      <c r="E29" s="28"/>
      <c r="F29" s="28"/>
      <c r="G29" s="25"/>
      <c r="H29" s="28"/>
      <c r="I29" s="19"/>
      <c r="J29" s="19"/>
      <c r="K29" s="129"/>
      <c r="L29" s="28"/>
      <c r="M29" s="28"/>
      <c r="N29" s="25"/>
      <c r="P29" s="28"/>
      <c r="Q29" s="131" t="e">
        <f>VLOOKUP($O29,#REF!,3,FALSE)</f>
        <v>#REF!</v>
      </c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29"/>
    </row>
    <row r="30" spans="1:33" s="130" customFormat="1" ht="15.75" hidden="1" customHeight="1" x14ac:dyDescent="0.2">
      <c r="A30" s="27"/>
      <c r="B30" s="27"/>
      <c r="C30" s="27"/>
      <c r="D30" s="25"/>
      <c r="E30" s="28"/>
      <c r="F30" s="28"/>
      <c r="G30" s="25"/>
      <c r="H30" s="28"/>
      <c r="I30" s="19"/>
      <c r="J30" s="19"/>
      <c r="K30" s="129"/>
      <c r="L30" s="28"/>
      <c r="M30" s="28"/>
      <c r="N30" s="25"/>
      <c r="P30" s="28"/>
      <c r="Q30" s="131" t="e">
        <f>VLOOKUP($O30,#REF!,3,FALSE)</f>
        <v>#REF!</v>
      </c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29"/>
    </row>
    <row r="31" spans="1:33" s="130" customFormat="1" ht="15.75" hidden="1" customHeight="1" x14ac:dyDescent="0.2">
      <c r="A31" s="27"/>
      <c r="B31" s="27"/>
      <c r="C31" s="27"/>
      <c r="D31" s="25"/>
      <c r="E31" s="28"/>
      <c r="F31" s="28"/>
      <c r="G31" s="25"/>
      <c r="H31" s="28"/>
      <c r="I31" s="19"/>
      <c r="J31" s="19"/>
      <c r="K31" s="34"/>
      <c r="L31" s="28"/>
      <c r="M31" s="28"/>
      <c r="N31" s="25"/>
      <c r="P31" s="28"/>
      <c r="Q31" s="131" t="e">
        <f>VLOOKUP($O31,#REF!,3,FALSE)</f>
        <v>#REF!</v>
      </c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29"/>
    </row>
    <row r="32" spans="1:33" s="130" customFormat="1" ht="15.75" hidden="1" customHeight="1" x14ac:dyDescent="0.2">
      <c r="A32" s="27"/>
      <c r="B32" s="27"/>
      <c r="C32" s="27"/>
      <c r="D32" s="25"/>
      <c r="E32" s="28"/>
      <c r="F32" s="28"/>
      <c r="G32" s="25"/>
      <c r="H32" s="28"/>
      <c r="I32" s="19"/>
      <c r="J32" s="19"/>
      <c r="K32" s="34"/>
      <c r="L32" s="28"/>
      <c r="M32" s="28"/>
      <c r="N32" s="25"/>
      <c r="P32" s="28"/>
      <c r="Q32" s="131" t="e">
        <f>VLOOKUP($O32,#REF!,3,FALSE)</f>
        <v>#REF!</v>
      </c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29"/>
    </row>
    <row r="33" spans="1:33" s="130" customFormat="1" ht="15.75" hidden="1" customHeight="1" x14ac:dyDescent="0.2">
      <c r="A33" s="32"/>
      <c r="B33" s="32"/>
      <c r="C33" s="32"/>
      <c r="D33" s="132"/>
      <c r="E33" s="33"/>
      <c r="F33" s="33"/>
      <c r="G33" s="195"/>
      <c r="H33" s="195"/>
      <c r="I33" s="40"/>
      <c r="J33" s="40"/>
      <c r="K33" s="129"/>
      <c r="L33" s="33"/>
      <c r="M33" s="33"/>
      <c r="N33" s="41"/>
      <c r="P33" s="28"/>
      <c r="Q33" s="131" t="e">
        <f>VLOOKUP($O33,#REF!,3,FALSE)</f>
        <v>#REF!</v>
      </c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29"/>
    </row>
    <row r="34" spans="1:33" s="130" customFormat="1" ht="15.75" hidden="1" customHeight="1" x14ac:dyDescent="0.2">
      <c r="A34" s="32"/>
      <c r="B34" s="32"/>
      <c r="C34" s="32"/>
      <c r="D34" s="132"/>
      <c r="E34" s="33"/>
      <c r="F34" s="33"/>
      <c r="G34" s="129"/>
      <c r="H34" s="33"/>
      <c r="I34" s="42"/>
      <c r="J34" s="42"/>
      <c r="K34" s="129"/>
      <c r="L34" s="33"/>
      <c r="M34" s="33"/>
      <c r="N34" s="41"/>
      <c r="P34" s="28"/>
      <c r="Q34" s="131" t="e">
        <f>VLOOKUP($O34,#REF!,3,FALSE)</f>
        <v>#REF!</v>
      </c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29"/>
    </row>
    <row r="35" spans="1:33" s="130" customFormat="1" ht="15.75" hidden="1" customHeight="1" x14ac:dyDescent="0.2">
      <c r="A35" s="27"/>
      <c r="B35" s="27"/>
      <c r="C35" s="27"/>
      <c r="E35" s="28"/>
      <c r="F35" s="28"/>
      <c r="P35" s="28"/>
      <c r="Q35" s="131" t="e">
        <f>VLOOKUP($O35,#REF!,3,FALSE)</f>
        <v>#REF!</v>
      </c>
      <c r="R35" s="134"/>
      <c r="S35" s="134"/>
      <c r="T35" s="134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129"/>
    </row>
    <row r="36" spans="1:33" s="133" customFormat="1" hidden="1" x14ac:dyDescent="0.2">
      <c r="A36" s="10"/>
      <c r="B36" s="10"/>
      <c r="C36" s="10"/>
      <c r="E36" s="9"/>
      <c r="F36" s="9"/>
      <c r="O36" s="130"/>
      <c r="P36" s="28"/>
      <c r="Q36" s="131" t="e">
        <f>VLOOKUP($O36,#REF!,3,FALSE)</f>
        <v>#REF!</v>
      </c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</row>
    <row r="37" spans="1:33" s="133" customFormat="1" hidden="1" x14ac:dyDescent="0.2">
      <c r="A37" s="10"/>
      <c r="B37" s="10"/>
      <c r="C37" s="10"/>
      <c r="E37" s="9"/>
      <c r="F37" s="9"/>
      <c r="O37" s="130"/>
      <c r="P37" s="28"/>
      <c r="Q37" s="131" t="e">
        <f>VLOOKUP($O37,#REF!,3,FALSE)</f>
        <v>#REF!</v>
      </c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</row>
    <row r="38" spans="1:33" s="133" customFormat="1" hidden="1" x14ac:dyDescent="0.2">
      <c r="A38" s="10"/>
      <c r="B38" s="10"/>
      <c r="C38" s="10"/>
      <c r="E38" s="9"/>
      <c r="F38" s="9"/>
      <c r="O38" s="130"/>
      <c r="P38" s="28"/>
      <c r="Q38" s="131" t="e">
        <f>VLOOKUP($O38,#REF!,3,FALSE)</f>
        <v>#REF!</v>
      </c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</row>
    <row r="39" spans="1:33" s="133" customFormat="1" hidden="1" x14ac:dyDescent="0.2">
      <c r="A39" s="10"/>
      <c r="B39" s="10"/>
      <c r="C39" s="10"/>
      <c r="E39" s="9"/>
      <c r="F39" s="9"/>
      <c r="O39" s="130"/>
      <c r="P39" s="28"/>
      <c r="Q39" s="131" t="e">
        <f>VLOOKUP($O39,#REF!,3,FALSE)</f>
        <v>#REF!</v>
      </c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</row>
    <row r="40" spans="1:33" s="133" customFormat="1" hidden="1" x14ac:dyDescent="0.2">
      <c r="A40" s="10"/>
      <c r="B40" s="10"/>
      <c r="C40" s="10"/>
      <c r="E40" s="9"/>
      <c r="F40" s="9"/>
      <c r="O40" s="130"/>
      <c r="P40" s="28"/>
      <c r="Q40" s="131" t="e">
        <f>VLOOKUP($O40,#REF!,3,FALSE)</f>
        <v>#REF!</v>
      </c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</row>
    <row r="41" spans="1:33" s="133" customFormat="1" hidden="1" x14ac:dyDescent="0.2">
      <c r="A41" s="10"/>
      <c r="B41" s="10"/>
      <c r="C41" s="10"/>
      <c r="E41" s="9"/>
      <c r="F41" s="9"/>
      <c r="O41" s="130"/>
      <c r="P41" s="28"/>
      <c r="Q41" s="131" t="e">
        <f>VLOOKUP($O41,#REF!,3,FALSE)</f>
        <v>#REF!</v>
      </c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</row>
    <row r="42" spans="1:33" s="133" customFormat="1" hidden="1" x14ac:dyDescent="0.2">
      <c r="A42" s="10"/>
      <c r="B42" s="10"/>
      <c r="C42" s="10"/>
      <c r="E42" s="9"/>
      <c r="F42" s="9"/>
      <c r="O42" s="130"/>
      <c r="P42" s="28"/>
      <c r="Q42" s="131" t="e">
        <f>VLOOKUP($O42,#REF!,3,FALSE)</f>
        <v>#REF!</v>
      </c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</row>
    <row r="43" spans="1:33" s="133" customFormat="1" hidden="1" x14ac:dyDescent="0.2">
      <c r="A43" s="10"/>
      <c r="B43" s="10"/>
      <c r="C43" s="10"/>
      <c r="E43" s="9"/>
      <c r="F43" s="9"/>
      <c r="O43" s="130"/>
      <c r="P43" s="28"/>
      <c r="Q43" s="131" t="e">
        <f>VLOOKUP($O43,#REF!,3,FALSE)</f>
        <v>#REF!</v>
      </c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</row>
    <row r="44" spans="1:33" s="133" customFormat="1" hidden="1" x14ac:dyDescent="0.2">
      <c r="A44" s="10"/>
      <c r="B44" s="10"/>
      <c r="C44" s="10"/>
      <c r="E44" s="9"/>
      <c r="F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</row>
    <row r="45" spans="1:33" s="133" customFormat="1" hidden="1" x14ac:dyDescent="0.2">
      <c r="A45" s="10"/>
      <c r="B45" s="10"/>
      <c r="C45" s="10"/>
      <c r="E45" s="9"/>
      <c r="F45" s="9"/>
    </row>
    <row r="46" spans="1:33" s="133" customFormat="1" hidden="1" x14ac:dyDescent="0.2">
      <c r="A46" s="10"/>
      <c r="B46" s="10"/>
      <c r="C46" s="10"/>
      <c r="E46" s="9"/>
      <c r="F46" s="9"/>
    </row>
    <row r="47" spans="1:33" hidden="1" x14ac:dyDescent="0.2"/>
    <row r="48" spans="1:33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</sheetData>
  <mergeCells count="31">
    <mergeCell ref="AG22:AG23"/>
    <mergeCell ref="AF22:AF23"/>
    <mergeCell ref="A8:D8"/>
    <mergeCell ref="G33:H33"/>
    <mergeCell ref="I8:K8"/>
    <mergeCell ref="K9:M9"/>
    <mergeCell ref="P20:AG20"/>
    <mergeCell ref="Q21:U21"/>
    <mergeCell ref="P22:P23"/>
    <mergeCell ref="AC21:AG21"/>
    <mergeCell ref="Q22:Q23"/>
    <mergeCell ref="R22:AD22"/>
    <mergeCell ref="AE22:AE23"/>
    <mergeCell ref="A10:A11"/>
    <mergeCell ref="B10:C10"/>
    <mergeCell ref="D10:D11"/>
    <mergeCell ref="A1:N1"/>
    <mergeCell ref="A2:N2"/>
    <mergeCell ref="A3:N3"/>
    <mergeCell ref="A7:D7"/>
    <mergeCell ref="A6:N6"/>
    <mergeCell ref="A5:N5"/>
    <mergeCell ref="A4:N4"/>
    <mergeCell ref="K10:K11"/>
    <mergeCell ref="L10:L11"/>
    <mergeCell ref="N10:N11"/>
    <mergeCell ref="E10:E11"/>
    <mergeCell ref="F10:F11"/>
    <mergeCell ref="G10:G11"/>
    <mergeCell ref="H10:H11"/>
    <mergeCell ref="I10:I11"/>
  </mergeCells>
  <phoneticPr fontId="1" type="noConversion"/>
  <printOptions horizontalCentered="1"/>
  <pageMargins left="0.39370078740157483" right="0.39370078740157483" top="0.78740157480314965" bottom="0.19685039370078741" header="0.51181102362204722" footer="0.51181102362204722"/>
  <pageSetup paperSize="9" scale="95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6" enableFormatConditionsCalculation="0">
    <tabColor indexed="40"/>
  </sheetPr>
  <dimension ref="A1:AQ28"/>
  <sheetViews>
    <sheetView workbookViewId="0">
      <selection activeCell="D14" sqref="D14"/>
    </sheetView>
  </sheetViews>
  <sheetFormatPr defaultRowHeight="12.75" outlineLevelCol="1" x14ac:dyDescent="0.2"/>
  <cols>
    <col min="1" max="3" width="8.140625" style="12" customWidth="1"/>
    <col min="4" max="4" width="20.28515625" style="15" customWidth="1"/>
    <col min="5" max="5" width="9.140625" style="16"/>
    <col min="6" max="6" width="6.85546875" style="16" bestFit="1" customWidth="1"/>
    <col min="7" max="7" width="15.28515625" style="15" customWidth="1"/>
    <col min="8" max="8" width="8" style="15" customWidth="1"/>
    <col min="9" max="9" width="17.5703125" style="15" customWidth="1"/>
    <col min="10" max="10" width="9.85546875" style="15" hidden="1" customWidth="1" outlineLevel="1"/>
    <col min="11" max="11" width="9.28515625" style="15" customWidth="1" collapsed="1"/>
    <col min="12" max="12" width="7.140625" style="15" customWidth="1"/>
    <col min="13" max="13" width="6.42578125" style="15" hidden="1" customWidth="1"/>
    <col min="14" max="14" width="26" style="15" customWidth="1"/>
    <col min="15" max="15" width="8" style="15" hidden="1" customWidth="1" outlineLevel="1"/>
    <col min="16" max="16" width="4.5703125" style="15" hidden="1" customWidth="1" collapsed="1"/>
    <col min="17" max="17" width="22.28515625" style="15" hidden="1" customWidth="1"/>
    <col min="18" max="30" width="5.7109375" style="15" hidden="1" customWidth="1"/>
    <col min="31" max="32" width="3.28515625" style="15" hidden="1" customWidth="1"/>
    <col min="33" max="33" width="7.42578125" style="15" hidden="1" customWidth="1"/>
    <col min="34" max="42" width="0" style="15" hidden="1" customWidth="1" outlineLevel="1"/>
    <col min="43" max="43" width="9.140625" style="15" collapsed="1"/>
    <col min="44" max="16384" width="9.140625" style="15"/>
  </cols>
  <sheetData>
    <row r="1" spans="1:42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U1" s="98"/>
      <c r="V1" s="98"/>
      <c r="W1" s="99"/>
      <c r="X1" s="7"/>
    </row>
    <row r="2" spans="1:42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U2" s="98"/>
      <c r="V2" s="115"/>
      <c r="W2" s="99"/>
      <c r="X2" s="7"/>
    </row>
    <row r="3" spans="1:42" ht="12.75" customHeight="1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U3" s="98"/>
      <c r="V3" s="98"/>
      <c r="W3" s="99"/>
      <c r="X3" s="7"/>
    </row>
    <row r="4" spans="1:42" ht="12.75" customHeight="1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U4" s="98"/>
      <c r="V4" s="98"/>
      <c r="W4" s="99"/>
      <c r="X4" s="7"/>
    </row>
    <row r="5" spans="1:42" ht="12.75" customHeight="1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U5" s="98"/>
      <c r="V5" s="98"/>
      <c r="W5" s="99"/>
      <c r="X5" s="7"/>
    </row>
    <row r="6" spans="1:42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P6" s="46"/>
      <c r="Q6" s="46"/>
      <c r="R6" s="46"/>
      <c r="S6" s="46"/>
      <c r="T6" s="46"/>
      <c r="U6" s="98"/>
      <c r="V6" s="98"/>
      <c r="W6" s="99"/>
      <c r="X6" s="7"/>
    </row>
    <row r="7" spans="1:42" ht="12.75" customHeight="1" x14ac:dyDescent="0.2">
      <c r="A7" s="188" t="s">
        <v>33</v>
      </c>
      <c r="B7" s="188"/>
      <c r="C7" s="188"/>
      <c r="D7" s="188"/>
      <c r="E7" s="13"/>
      <c r="F7" s="14"/>
      <c r="G7" s="1"/>
      <c r="N7" s="62" t="s">
        <v>80</v>
      </c>
      <c r="U7" s="98"/>
      <c r="V7" s="98"/>
      <c r="W7" s="99"/>
      <c r="X7" s="7"/>
    </row>
    <row r="8" spans="1:42" ht="12.75" customHeight="1" x14ac:dyDescent="0.2">
      <c r="A8" s="188"/>
      <c r="B8" s="188"/>
      <c r="C8" s="188"/>
      <c r="D8" s="188"/>
      <c r="F8" s="14"/>
      <c r="G8" s="1"/>
      <c r="I8" s="186" t="s">
        <v>59</v>
      </c>
      <c r="J8" s="186"/>
      <c r="K8" s="186"/>
      <c r="L8" s="16"/>
      <c r="N8" s="135" t="s">
        <v>461</v>
      </c>
      <c r="U8" s="98"/>
      <c r="V8" s="98"/>
      <c r="W8" s="99"/>
      <c r="X8" s="7"/>
    </row>
    <row r="9" spans="1:42" ht="13.5" thickBot="1" x14ac:dyDescent="0.25">
      <c r="A9" s="2" t="s">
        <v>252</v>
      </c>
      <c r="B9" s="2"/>
      <c r="C9" s="2"/>
      <c r="F9" s="14"/>
      <c r="G9" s="1"/>
      <c r="K9" s="190" t="s">
        <v>77</v>
      </c>
      <c r="L9" s="190"/>
      <c r="M9" s="190"/>
      <c r="N9" s="124" t="s">
        <v>374</v>
      </c>
      <c r="U9" s="7"/>
      <c r="V9" s="7"/>
      <c r="W9" s="7"/>
      <c r="X9" s="7"/>
      <c r="AH9" s="103" t="s">
        <v>67</v>
      </c>
      <c r="AI9" s="103" t="s">
        <v>68</v>
      </c>
      <c r="AJ9" s="103" t="s">
        <v>69</v>
      </c>
      <c r="AK9" s="103">
        <v>1</v>
      </c>
      <c r="AL9" s="100">
        <v>2</v>
      </c>
      <c r="AM9" s="100" t="s">
        <v>24</v>
      </c>
      <c r="AN9" s="100" t="s">
        <v>70</v>
      </c>
      <c r="AO9" s="103" t="s">
        <v>71</v>
      </c>
      <c r="AP9" s="103" t="s">
        <v>72</v>
      </c>
    </row>
    <row r="10" spans="1:42" ht="16.5" thickBot="1" x14ac:dyDescent="0.25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12</v>
      </c>
      <c r="L10" s="191" t="s">
        <v>6</v>
      </c>
      <c r="M10" s="48" t="s">
        <v>7</v>
      </c>
      <c r="N10" s="183" t="s">
        <v>8</v>
      </c>
      <c r="U10" s="7"/>
      <c r="V10" s="7"/>
      <c r="W10" s="7"/>
      <c r="X10" s="7"/>
      <c r="AH10" s="111">
        <v>440</v>
      </c>
      <c r="AI10" s="111">
        <v>390</v>
      </c>
      <c r="AJ10" s="111">
        <v>340</v>
      </c>
      <c r="AK10" s="112">
        <v>300</v>
      </c>
      <c r="AL10" s="112">
        <v>280</v>
      </c>
      <c r="AM10" s="112">
        <v>240</v>
      </c>
      <c r="AN10" s="112">
        <v>220</v>
      </c>
      <c r="AO10" s="112">
        <v>200</v>
      </c>
      <c r="AP10" s="113">
        <v>180</v>
      </c>
    </row>
    <row r="11" spans="1:42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92"/>
      <c r="M11" s="48"/>
      <c r="N11" s="183"/>
      <c r="U11" s="7"/>
      <c r="V11" s="7"/>
      <c r="W11" s="7"/>
      <c r="X11" s="7"/>
      <c r="AH11" s="144"/>
      <c r="AI11" s="144"/>
      <c r="AJ11" s="144"/>
      <c r="AK11" s="139"/>
      <c r="AL11" s="139"/>
      <c r="AM11" s="139"/>
      <c r="AN11" s="139"/>
      <c r="AO11" s="139"/>
      <c r="AP11" s="139"/>
    </row>
    <row r="12" spans="1:42" ht="22.5" x14ac:dyDescent="0.2">
      <c r="A12" s="77">
        <v>1</v>
      </c>
      <c r="B12" s="77">
        <v>1</v>
      </c>
      <c r="C12" s="77"/>
      <c r="D12" s="25" t="s">
        <v>314</v>
      </c>
      <c r="E12" s="28" t="s">
        <v>315</v>
      </c>
      <c r="F12" s="28" t="s">
        <v>90</v>
      </c>
      <c r="G12" s="25" t="s">
        <v>97</v>
      </c>
      <c r="H12" s="28" t="s">
        <v>87</v>
      </c>
      <c r="I12" s="19" t="s">
        <v>98</v>
      </c>
      <c r="J12" s="40">
        <v>400</v>
      </c>
      <c r="K12" s="79" t="s">
        <v>491</v>
      </c>
      <c r="L12" s="80" t="s">
        <v>90</v>
      </c>
      <c r="M12" s="19">
        <v>0</v>
      </c>
      <c r="N12" s="25" t="s">
        <v>316</v>
      </c>
      <c r="O12" s="114" t="s">
        <v>52</v>
      </c>
    </row>
    <row r="13" spans="1:42" ht="22.5" x14ac:dyDescent="0.2">
      <c r="A13" s="77">
        <v>2</v>
      </c>
      <c r="B13" s="77">
        <v>2</v>
      </c>
      <c r="C13" s="77"/>
      <c r="D13" s="25" t="s">
        <v>344</v>
      </c>
      <c r="E13" s="28" t="s">
        <v>188</v>
      </c>
      <c r="F13" s="28" t="s">
        <v>22</v>
      </c>
      <c r="G13" s="25" t="s">
        <v>129</v>
      </c>
      <c r="H13" s="28" t="s">
        <v>87</v>
      </c>
      <c r="I13" s="19" t="s">
        <v>112</v>
      </c>
      <c r="J13" s="40">
        <v>320</v>
      </c>
      <c r="K13" s="79" t="s">
        <v>492</v>
      </c>
      <c r="L13" s="80" t="s">
        <v>22</v>
      </c>
      <c r="M13" s="19">
        <v>0</v>
      </c>
      <c r="N13" s="25" t="s">
        <v>345</v>
      </c>
      <c r="O13" s="114" t="s">
        <v>343</v>
      </c>
    </row>
    <row r="14" spans="1:42" ht="22.5" x14ac:dyDescent="0.2">
      <c r="A14" s="77">
        <v>3</v>
      </c>
      <c r="B14" s="77">
        <v>3</v>
      </c>
      <c r="C14" s="77"/>
      <c r="D14" s="25" t="s">
        <v>347</v>
      </c>
      <c r="E14" s="28" t="s">
        <v>348</v>
      </c>
      <c r="F14" s="28" t="s">
        <v>22</v>
      </c>
      <c r="G14" s="25" t="s">
        <v>129</v>
      </c>
      <c r="H14" s="28" t="s">
        <v>87</v>
      </c>
      <c r="I14" s="19" t="s">
        <v>112</v>
      </c>
      <c r="J14" s="40">
        <v>300</v>
      </c>
      <c r="K14" s="79" t="s">
        <v>493</v>
      </c>
      <c r="L14" s="80" t="s">
        <v>22</v>
      </c>
      <c r="M14" s="19" t="s">
        <v>334</v>
      </c>
      <c r="N14" s="25" t="s">
        <v>345</v>
      </c>
      <c r="O14" s="114" t="s">
        <v>346</v>
      </c>
    </row>
    <row r="15" spans="1:42" ht="27" customHeight="1" x14ac:dyDescent="0.2">
      <c r="A15" s="77">
        <v>4</v>
      </c>
      <c r="B15" s="77">
        <v>4</v>
      </c>
      <c r="C15" s="77"/>
      <c r="D15" s="25" t="s">
        <v>390</v>
      </c>
      <c r="E15" s="28" t="s">
        <v>411</v>
      </c>
      <c r="F15" s="28" t="s">
        <v>23</v>
      </c>
      <c r="G15" s="25" t="s">
        <v>110</v>
      </c>
      <c r="H15" s="28" t="s">
        <v>87</v>
      </c>
      <c r="I15" s="19" t="s">
        <v>413</v>
      </c>
      <c r="J15" s="40">
        <v>260</v>
      </c>
      <c r="K15" s="79" t="s">
        <v>494</v>
      </c>
      <c r="L15" s="80" t="s">
        <v>24</v>
      </c>
      <c r="M15" s="19">
        <v>0</v>
      </c>
      <c r="N15" s="25" t="s">
        <v>412</v>
      </c>
      <c r="O15" s="114" t="s">
        <v>391</v>
      </c>
    </row>
    <row r="16" spans="1:42" ht="22.5" x14ac:dyDescent="0.2">
      <c r="A16" s="77">
        <v>5</v>
      </c>
      <c r="B16" s="77"/>
      <c r="C16" s="77"/>
      <c r="D16" s="25" t="s">
        <v>191</v>
      </c>
      <c r="E16" s="28" t="s">
        <v>192</v>
      </c>
      <c r="F16" s="28" t="s">
        <v>22</v>
      </c>
      <c r="G16" s="25" t="s">
        <v>110</v>
      </c>
      <c r="H16" s="28" t="s">
        <v>87</v>
      </c>
      <c r="I16" s="19" t="s">
        <v>112</v>
      </c>
      <c r="J16" s="40">
        <v>0</v>
      </c>
      <c r="K16" s="79">
        <v>0</v>
      </c>
      <c r="L16" s="80"/>
      <c r="M16" s="19">
        <v>0</v>
      </c>
      <c r="N16" s="25" t="s">
        <v>127</v>
      </c>
      <c r="O16" s="114" t="s">
        <v>269</v>
      </c>
    </row>
    <row r="17" spans="1:34" ht="25.5" customHeight="1" x14ac:dyDescent="0.2">
      <c r="A17" s="77">
        <v>6</v>
      </c>
      <c r="B17" s="77"/>
      <c r="C17" s="77"/>
      <c r="D17" s="25" t="s">
        <v>389</v>
      </c>
      <c r="E17" s="28" t="s">
        <v>414</v>
      </c>
      <c r="F17" s="28" t="s">
        <v>23</v>
      </c>
      <c r="G17" s="25" t="s">
        <v>110</v>
      </c>
      <c r="H17" s="28" t="s">
        <v>87</v>
      </c>
      <c r="I17" s="19" t="s">
        <v>413</v>
      </c>
      <c r="J17" s="40">
        <v>0</v>
      </c>
      <c r="K17" s="79">
        <v>0</v>
      </c>
      <c r="L17" s="80"/>
      <c r="M17" s="19">
        <v>0</v>
      </c>
      <c r="N17" s="25" t="s">
        <v>412</v>
      </c>
      <c r="O17" s="114" t="s">
        <v>388</v>
      </c>
    </row>
    <row r="18" spans="1:34" x14ac:dyDescent="0.2">
      <c r="A18" s="27"/>
      <c r="B18" s="27"/>
      <c r="C18" s="27"/>
      <c r="D18" s="25"/>
      <c r="E18" s="28"/>
      <c r="F18" s="28"/>
      <c r="G18" s="25"/>
      <c r="H18" s="28"/>
      <c r="I18" s="19"/>
      <c r="J18" s="19"/>
      <c r="K18" s="29"/>
      <c r="L18" s="28"/>
      <c r="M18" s="30"/>
      <c r="N18" s="25"/>
    </row>
    <row r="19" spans="1:34" x14ac:dyDescent="0.2">
      <c r="A19" s="27"/>
      <c r="B19" s="27"/>
      <c r="C19" s="27"/>
      <c r="D19" s="25"/>
      <c r="E19" s="28"/>
      <c r="F19" s="28"/>
      <c r="G19" s="25"/>
      <c r="H19" s="28"/>
      <c r="I19" s="19"/>
      <c r="J19" s="19"/>
      <c r="K19" s="29"/>
      <c r="L19" s="28"/>
      <c r="M19" s="30"/>
      <c r="N19" s="25"/>
      <c r="P19" s="196" t="s">
        <v>13</v>
      </c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</row>
    <row r="20" spans="1:34" x14ac:dyDescent="0.2">
      <c r="A20" s="27"/>
      <c r="B20" s="27"/>
      <c r="C20" s="27"/>
      <c r="D20" s="25"/>
      <c r="E20" s="28"/>
      <c r="F20" s="28"/>
      <c r="G20" s="25"/>
      <c r="H20" s="28"/>
      <c r="I20" s="19"/>
      <c r="J20" s="19"/>
      <c r="K20" s="29"/>
      <c r="L20" s="28"/>
      <c r="M20" s="30"/>
      <c r="N20" s="25"/>
      <c r="P20"/>
      <c r="Q20" s="197" t="s">
        <v>76</v>
      </c>
      <c r="R20" s="197"/>
      <c r="S20" s="197"/>
      <c r="T20" s="197"/>
      <c r="U20" s="197"/>
      <c r="V20" s="47"/>
      <c r="W20" s="53"/>
      <c r="X20" s="53"/>
      <c r="Y20" s="54"/>
      <c r="Z20" s="55"/>
      <c r="AA20" s="55"/>
      <c r="AB20" s="55"/>
      <c r="AC20" s="55"/>
      <c r="AD20" s="63" t="s">
        <v>77</v>
      </c>
      <c r="AE20" s="63"/>
      <c r="AF20" s="63"/>
      <c r="AG20" s="63"/>
      <c r="AH20" s="64"/>
    </row>
    <row r="21" spans="1:34" ht="15.75" customHeight="1" x14ac:dyDescent="0.2">
      <c r="A21" s="10"/>
      <c r="B21" s="10"/>
      <c r="C21" s="10"/>
      <c r="D21" s="5"/>
      <c r="E21" s="9"/>
      <c r="F21" s="9"/>
      <c r="G21" s="5"/>
      <c r="H21" s="9"/>
      <c r="I21" s="18"/>
      <c r="J21" s="18"/>
      <c r="K21" s="11"/>
      <c r="L21" s="9"/>
      <c r="M21" s="9"/>
      <c r="N21" s="5"/>
      <c r="O21" s="7"/>
      <c r="P21" s="198" t="s">
        <v>42</v>
      </c>
      <c r="Q21" s="200" t="s">
        <v>39</v>
      </c>
      <c r="R21" s="201" t="s">
        <v>14</v>
      </c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194" t="s">
        <v>47</v>
      </c>
      <c r="AF21" s="194" t="s">
        <v>46</v>
      </c>
      <c r="AG21" s="193" t="s">
        <v>15</v>
      </c>
    </row>
    <row r="22" spans="1:34" s="26" customFormat="1" ht="31.5" customHeight="1" x14ac:dyDescent="0.15">
      <c r="A22" s="27"/>
      <c r="B22" s="27"/>
      <c r="C22" s="27"/>
      <c r="D22" s="25"/>
      <c r="E22" s="28"/>
      <c r="F22" s="28"/>
      <c r="G22" s="25"/>
      <c r="H22" s="28"/>
      <c r="I22" s="19"/>
      <c r="J22" s="19"/>
      <c r="K22" s="29"/>
      <c r="L22" s="28"/>
      <c r="M22" s="28"/>
      <c r="N22" s="25"/>
      <c r="O22" s="26" t="s">
        <v>9</v>
      </c>
      <c r="P22" s="198"/>
      <c r="Q22" s="200"/>
      <c r="R22" s="56" t="s">
        <v>392</v>
      </c>
      <c r="S22" s="57" t="s">
        <v>393</v>
      </c>
      <c r="T22" s="57" t="s">
        <v>394</v>
      </c>
      <c r="U22" s="57" t="s">
        <v>395</v>
      </c>
      <c r="V22" s="57" t="s">
        <v>396</v>
      </c>
      <c r="W22" s="57" t="s">
        <v>397</v>
      </c>
      <c r="X22" s="57" t="s">
        <v>303</v>
      </c>
      <c r="Y22" s="57" t="s">
        <v>398</v>
      </c>
      <c r="Z22" s="57"/>
      <c r="AA22" s="57"/>
      <c r="AB22" s="57"/>
      <c r="AC22" s="57"/>
      <c r="AD22" s="57"/>
      <c r="AE22" s="194"/>
      <c r="AF22" s="194"/>
      <c r="AG22" s="193"/>
    </row>
    <row r="23" spans="1:34" s="130" customFormat="1" ht="15.75" customHeight="1" x14ac:dyDescent="0.2">
      <c r="A23" s="27"/>
      <c r="B23" s="27"/>
      <c r="C23" s="27"/>
      <c r="D23" s="25"/>
      <c r="E23" s="28"/>
      <c r="F23" s="28"/>
      <c r="G23" s="25"/>
      <c r="H23" s="28"/>
      <c r="I23" s="19"/>
      <c r="J23" s="19"/>
      <c r="K23" s="158"/>
      <c r="L23" s="28"/>
      <c r="M23" s="28"/>
      <c r="N23" s="25"/>
      <c r="O23" s="65" t="s">
        <v>52</v>
      </c>
      <c r="P23" s="28" t="s">
        <v>22</v>
      </c>
      <c r="Q23" s="131" t="s">
        <v>314</v>
      </c>
      <c r="R23" s="134"/>
      <c r="S23" s="134"/>
      <c r="T23" s="134"/>
      <c r="U23" s="134"/>
      <c r="V23" s="134"/>
      <c r="W23" s="134"/>
      <c r="X23" s="134" t="s">
        <v>400</v>
      </c>
      <c r="Y23" s="134" t="s">
        <v>399</v>
      </c>
      <c r="Z23" s="134"/>
      <c r="AA23" s="134"/>
      <c r="AB23" s="134"/>
      <c r="AC23" s="134"/>
      <c r="AD23" s="134"/>
      <c r="AE23" s="134" t="s">
        <v>23</v>
      </c>
      <c r="AF23" s="134" t="s">
        <v>22</v>
      </c>
      <c r="AG23" s="40">
        <v>400</v>
      </c>
    </row>
    <row r="24" spans="1:34" s="130" customFormat="1" ht="15.75" customHeight="1" x14ac:dyDescent="0.2">
      <c r="A24" s="27"/>
      <c r="B24" s="27"/>
      <c r="C24" s="27"/>
      <c r="D24" s="25"/>
      <c r="E24" s="28"/>
      <c r="F24" s="28"/>
      <c r="G24" s="25"/>
      <c r="H24" s="28"/>
      <c r="I24" s="19"/>
      <c r="J24" s="19"/>
      <c r="K24" s="39"/>
      <c r="L24" s="28"/>
      <c r="M24" s="28"/>
      <c r="N24" s="25"/>
      <c r="O24" s="65" t="s">
        <v>343</v>
      </c>
      <c r="P24" s="28" t="s">
        <v>23</v>
      </c>
      <c r="Q24" s="131" t="s">
        <v>344</v>
      </c>
      <c r="R24" s="134"/>
      <c r="S24" s="134"/>
      <c r="T24" s="134"/>
      <c r="U24" s="134" t="s">
        <v>74</v>
      </c>
      <c r="V24" s="134" t="s">
        <v>400</v>
      </c>
      <c r="W24" s="134" t="s">
        <v>399</v>
      </c>
      <c r="X24" s="134"/>
      <c r="Y24" s="134"/>
      <c r="Z24" s="134"/>
      <c r="AA24" s="134"/>
      <c r="AB24" s="134"/>
      <c r="AC24" s="134"/>
      <c r="AD24" s="134"/>
      <c r="AE24" s="134" t="s">
        <v>23</v>
      </c>
      <c r="AF24" s="134" t="s">
        <v>22</v>
      </c>
      <c r="AG24" s="40">
        <v>320</v>
      </c>
    </row>
    <row r="25" spans="1:34" s="130" customFormat="1" ht="15.75" customHeight="1" x14ac:dyDescent="0.2">
      <c r="A25" s="27"/>
      <c r="B25" s="27"/>
      <c r="C25" s="27"/>
      <c r="D25" s="25"/>
      <c r="E25" s="28"/>
      <c r="F25" s="28"/>
      <c r="G25" s="25"/>
      <c r="H25" s="28"/>
      <c r="I25" s="19"/>
      <c r="J25" s="19"/>
      <c r="K25" s="39"/>
      <c r="L25" s="28"/>
      <c r="M25" s="28"/>
      <c r="N25" s="25"/>
      <c r="O25" s="65" t="s">
        <v>346</v>
      </c>
      <c r="P25" s="28" t="s">
        <v>24</v>
      </c>
      <c r="Q25" s="131" t="s">
        <v>347</v>
      </c>
      <c r="R25" s="134"/>
      <c r="S25" s="134"/>
      <c r="T25" s="134"/>
      <c r="U25" s="134" t="s">
        <v>74</v>
      </c>
      <c r="V25" s="134" t="s">
        <v>399</v>
      </c>
      <c r="W25" s="134"/>
      <c r="X25" s="134"/>
      <c r="Y25" s="134"/>
      <c r="Z25" s="134"/>
      <c r="AA25" s="134"/>
      <c r="AB25" s="134"/>
      <c r="AC25" s="134"/>
      <c r="AD25" s="134"/>
      <c r="AE25" s="134" t="s">
        <v>22</v>
      </c>
      <c r="AF25" s="134" t="s">
        <v>74</v>
      </c>
      <c r="AG25" s="40">
        <v>300</v>
      </c>
    </row>
    <row r="26" spans="1:34" s="130" customFormat="1" ht="15.75" customHeight="1" x14ac:dyDescent="0.2">
      <c r="A26" s="27"/>
      <c r="B26" s="27"/>
      <c r="C26" s="27"/>
      <c r="D26" s="25"/>
      <c r="E26" s="28"/>
      <c r="F26" s="28"/>
      <c r="G26" s="25"/>
      <c r="H26" s="28"/>
      <c r="I26" s="19"/>
      <c r="J26" s="19"/>
      <c r="K26" s="129"/>
      <c r="L26" s="28"/>
      <c r="M26" s="28"/>
      <c r="N26" s="25"/>
      <c r="O26" s="162" t="s">
        <v>391</v>
      </c>
      <c r="P26" s="28" t="s">
        <v>25</v>
      </c>
      <c r="Q26" s="131" t="s">
        <v>390</v>
      </c>
      <c r="R26" s="134" t="s">
        <v>74</v>
      </c>
      <c r="S26" s="134" t="s">
        <v>400</v>
      </c>
      <c r="T26" s="134" t="s">
        <v>399</v>
      </c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 t="s">
        <v>23</v>
      </c>
      <c r="AF26" s="134" t="s">
        <v>22</v>
      </c>
      <c r="AG26" s="40">
        <v>260</v>
      </c>
    </row>
    <row r="27" spans="1:34" s="130" customFormat="1" ht="15.75" customHeight="1" x14ac:dyDescent="0.2">
      <c r="A27" s="27"/>
      <c r="B27" s="27"/>
      <c r="C27" s="27"/>
      <c r="D27" s="25"/>
      <c r="E27" s="28"/>
      <c r="F27" s="28"/>
      <c r="G27" s="25"/>
      <c r="H27" s="28"/>
      <c r="I27" s="19"/>
      <c r="J27" s="19"/>
      <c r="K27" s="129"/>
      <c r="L27" s="28"/>
      <c r="M27" s="28"/>
      <c r="N27" s="25"/>
      <c r="O27" s="161" t="s">
        <v>269</v>
      </c>
      <c r="P27" s="28" t="s">
        <v>26</v>
      </c>
      <c r="Q27" s="131" t="s">
        <v>191</v>
      </c>
      <c r="R27" s="134"/>
      <c r="S27" s="134"/>
      <c r="T27" s="28" t="s">
        <v>399</v>
      </c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40">
        <v>0</v>
      </c>
    </row>
    <row r="28" spans="1:34" s="130" customFormat="1" ht="15.75" customHeight="1" x14ac:dyDescent="0.2">
      <c r="A28" s="27"/>
      <c r="B28" s="27"/>
      <c r="C28" s="27"/>
      <c r="D28" s="25"/>
      <c r="E28" s="28"/>
      <c r="F28" s="28"/>
      <c r="G28" s="25"/>
      <c r="H28" s="28"/>
      <c r="I28" s="19"/>
      <c r="J28" s="19"/>
      <c r="K28" s="129"/>
      <c r="L28" s="28"/>
      <c r="M28" s="28"/>
      <c r="N28" s="25"/>
      <c r="O28" s="130" t="s">
        <v>388</v>
      </c>
      <c r="P28" s="28" t="s">
        <v>27</v>
      </c>
      <c r="Q28" s="131" t="s">
        <v>389</v>
      </c>
      <c r="R28" s="134" t="s">
        <v>399</v>
      </c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40">
        <v>0</v>
      </c>
    </row>
  </sheetData>
  <sortState ref="A52:AQ57">
    <sortCondition descending="1" ref="AG52:AG57"/>
    <sortCondition ref="AE52:AE57"/>
    <sortCondition ref="AF52:AF57"/>
  </sortState>
  <mergeCells count="29">
    <mergeCell ref="A8:D8"/>
    <mergeCell ref="I8:K8"/>
    <mergeCell ref="K9:M9"/>
    <mergeCell ref="A10:A11"/>
    <mergeCell ref="B10:C10"/>
    <mergeCell ref="D10:D11"/>
    <mergeCell ref="K10:K11"/>
    <mergeCell ref="L10:L11"/>
    <mergeCell ref="P19:AG19"/>
    <mergeCell ref="Q20:U20"/>
    <mergeCell ref="P21:P22"/>
    <mergeCell ref="Q21:Q22"/>
    <mergeCell ref="R21:AD21"/>
    <mergeCell ref="AE21:AE22"/>
    <mergeCell ref="AF21:AF22"/>
    <mergeCell ref="AG21:AG22"/>
    <mergeCell ref="A5:N5"/>
    <mergeCell ref="A1:N1"/>
    <mergeCell ref="A2:N2"/>
    <mergeCell ref="A3:N3"/>
    <mergeCell ref="A7:D7"/>
    <mergeCell ref="A4:N4"/>
    <mergeCell ref="A6:N6"/>
    <mergeCell ref="N10:N11"/>
    <mergeCell ref="E10:E11"/>
    <mergeCell ref="F10:F11"/>
    <mergeCell ref="G10:G11"/>
    <mergeCell ref="H10:H11"/>
    <mergeCell ref="I10:I11"/>
  </mergeCells>
  <phoneticPr fontId="1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97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3" enableFormatConditionsCalculation="0">
    <tabColor indexed="40"/>
  </sheetPr>
  <dimension ref="A1:AJ39"/>
  <sheetViews>
    <sheetView workbookViewId="0">
      <selection activeCell="G17" sqref="G17"/>
    </sheetView>
  </sheetViews>
  <sheetFormatPr defaultRowHeight="12.75" outlineLevelCol="1" x14ac:dyDescent="0.2"/>
  <cols>
    <col min="1" max="1" width="4.5703125" style="12" customWidth="1"/>
    <col min="2" max="2" width="5.28515625" style="12" bestFit="1" customWidth="1"/>
    <col min="3" max="3" width="6.5703125" style="12" bestFit="1" customWidth="1"/>
    <col min="4" max="4" width="16.28515625" style="15" customWidth="1"/>
    <col min="5" max="5" width="9.42578125" style="16" customWidth="1"/>
    <col min="6" max="6" width="5.42578125" style="16" customWidth="1"/>
    <col min="7" max="7" width="15.140625" style="15" customWidth="1"/>
    <col min="8" max="8" width="6.7109375" style="15" customWidth="1"/>
    <col min="9" max="9" width="14.140625" style="15" customWidth="1"/>
    <col min="10" max="15" width="8.42578125" style="15" hidden="1" customWidth="1" outlineLevel="1"/>
    <col min="16" max="16" width="6.42578125" style="15" customWidth="1" collapsed="1"/>
    <col min="17" max="21" width="6.42578125" style="15" customWidth="1"/>
    <col min="22" max="22" width="8.140625" style="15" customWidth="1"/>
    <col min="23" max="23" width="7.140625" style="15" customWidth="1"/>
    <col min="24" max="24" width="6.42578125" style="15" hidden="1" customWidth="1"/>
    <col min="25" max="25" width="20.42578125" style="15" customWidth="1"/>
    <col min="26" max="26" width="8" style="15" hidden="1" customWidth="1" outlineLevel="1"/>
    <col min="27" max="27" width="6" style="15" hidden="1" customWidth="1" outlineLevel="1"/>
    <col min="28" max="28" width="5.28515625" style="15" hidden="1" customWidth="1" outlineLevel="1"/>
    <col min="29" max="32" width="5.28515625" style="16" hidden="1" customWidth="1" outlineLevel="1"/>
    <col min="33" max="35" width="5.28515625" style="15" hidden="1" customWidth="1" outlineLevel="1"/>
    <col min="36" max="36" width="9.140625" style="15" collapsed="1"/>
    <col min="37" max="16384" width="9.140625" style="15"/>
  </cols>
  <sheetData>
    <row r="1" spans="1:3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AC1" s="15"/>
      <c r="AD1" s="15"/>
      <c r="AE1" s="15"/>
      <c r="AF1" s="15"/>
    </row>
    <row r="2" spans="1:3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AC2" s="15"/>
      <c r="AD2" s="15"/>
      <c r="AE2" s="15"/>
      <c r="AF2" s="15"/>
    </row>
    <row r="3" spans="1:3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AC3" s="15"/>
      <c r="AD3" s="15"/>
      <c r="AE3" s="15"/>
      <c r="AF3" s="15"/>
    </row>
    <row r="4" spans="1:3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AC4" s="15"/>
      <c r="AD4" s="15"/>
      <c r="AE4" s="15"/>
      <c r="AF4" s="15"/>
    </row>
    <row r="5" spans="1:3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AC5" s="15"/>
      <c r="AD5" s="15"/>
      <c r="AE5" s="15"/>
      <c r="AF5" s="15"/>
    </row>
    <row r="6" spans="1:3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</row>
    <row r="7" spans="1:35" ht="12.75" customHeight="1" x14ac:dyDescent="0.2">
      <c r="A7" s="118" t="s">
        <v>48</v>
      </c>
      <c r="B7" s="216"/>
      <c r="C7" s="216"/>
      <c r="D7" s="216"/>
      <c r="F7" s="14"/>
      <c r="G7" s="1"/>
      <c r="H7" s="217"/>
      <c r="I7" s="217"/>
      <c r="J7" s="217"/>
      <c r="K7" s="217"/>
      <c r="L7" s="217"/>
      <c r="M7" s="217"/>
      <c r="N7" s="217"/>
      <c r="O7" s="217"/>
      <c r="P7" s="217"/>
      <c r="Q7" s="12"/>
      <c r="R7" s="12"/>
      <c r="S7" s="12"/>
      <c r="T7" s="12"/>
      <c r="U7" s="12"/>
      <c r="V7" s="16"/>
      <c r="W7" s="16"/>
      <c r="Z7" s="15" t="s">
        <v>31</v>
      </c>
    </row>
    <row r="8" spans="1:35" ht="12.75" customHeight="1" x14ac:dyDescent="0.2">
      <c r="A8" s="216"/>
      <c r="B8" s="216"/>
      <c r="C8" s="216"/>
      <c r="D8" s="216"/>
      <c r="F8" s="14"/>
      <c r="G8" s="1"/>
      <c r="Y8" s="135" t="s">
        <v>461</v>
      </c>
    </row>
    <row r="9" spans="1:35" x14ac:dyDescent="0.2">
      <c r="A9" s="2" t="s">
        <v>252</v>
      </c>
      <c r="B9" s="2"/>
      <c r="C9" s="2"/>
      <c r="F9" s="14"/>
      <c r="G9" s="1"/>
      <c r="H9" s="123"/>
      <c r="I9" s="123"/>
      <c r="J9" s="177"/>
      <c r="K9" s="177"/>
      <c r="L9" s="177"/>
      <c r="M9" s="177"/>
      <c r="N9" s="177"/>
      <c r="O9" s="177"/>
      <c r="P9" s="125" t="s">
        <v>59</v>
      </c>
      <c r="Q9" s="125"/>
      <c r="R9" s="125"/>
      <c r="S9" s="125"/>
      <c r="T9" s="125"/>
      <c r="U9" s="117" t="s">
        <v>77</v>
      </c>
      <c r="V9" s="117"/>
      <c r="W9" s="121" t="s">
        <v>64</v>
      </c>
      <c r="Y9" s="62" t="s">
        <v>80</v>
      </c>
    </row>
    <row r="10" spans="1:35" ht="13.5" thickBot="1" x14ac:dyDescent="0.25">
      <c r="A10" s="182" t="s">
        <v>42</v>
      </c>
      <c r="B10" s="182" t="s">
        <v>86</v>
      </c>
      <c r="C10" s="182"/>
      <c r="D10" s="184" t="s">
        <v>39</v>
      </c>
      <c r="E10" s="184" t="s">
        <v>11</v>
      </c>
      <c r="F10" s="203" t="s">
        <v>17</v>
      </c>
      <c r="G10" s="184" t="s">
        <v>61</v>
      </c>
      <c r="H10" s="204" t="s">
        <v>62</v>
      </c>
      <c r="I10" s="191" t="s">
        <v>63</v>
      </c>
      <c r="J10" s="68"/>
      <c r="K10" s="68"/>
      <c r="L10" s="68"/>
      <c r="M10" s="68"/>
      <c r="N10" s="68"/>
      <c r="O10" s="68"/>
      <c r="P10" s="209" t="s">
        <v>18</v>
      </c>
      <c r="Q10" s="210"/>
      <c r="R10" s="210"/>
      <c r="S10" s="210"/>
      <c r="T10" s="210"/>
      <c r="U10" s="211"/>
      <c r="V10" s="212" t="s">
        <v>19</v>
      </c>
      <c r="W10" s="214" t="s">
        <v>20</v>
      </c>
      <c r="X10" s="214" t="s">
        <v>7</v>
      </c>
      <c r="Y10" s="207" t="s">
        <v>8</v>
      </c>
      <c r="AA10" s="178" t="s">
        <v>67</v>
      </c>
      <c r="AB10" s="178" t="s">
        <v>68</v>
      </c>
      <c r="AC10" s="178" t="s">
        <v>69</v>
      </c>
      <c r="AD10" s="178">
        <v>1</v>
      </c>
      <c r="AE10" s="178">
        <v>2</v>
      </c>
      <c r="AF10" s="178" t="s">
        <v>24</v>
      </c>
      <c r="AG10" s="178" t="s">
        <v>70</v>
      </c>
      <c r="AH10" s="178" t="s">
        <v>71</v>
      </c>
      <c r="AI10" s="178" t="s">
        <v>72</v>
      </c>
    </row>
    <row r="11" spans="1:35" ht="20.25" customHeight="1" thickBot="1" x14ac:dyDescent="0.25">
      <c r="A11" s="182"/>
      <c r="B11" s="137" t="s">
        <v>87</v>
      </c>
      <c r="C11" s="137" t="s">
        <v>88</v>
      </c>
      <c r="D11" s="184"/>
      <c r="E11" s="184"/>
      <c r="F11" s="184"/>
      <c r="G11" s="184"/>
      <c r="H11" s="205"/>
      <c r="I11" s="192"/>
      <c r="J11" s="179"/>
      <c r="K11" s="179"/>
      <c r="L11" s="179"/>
      <c r="M11" s="179"/>
      <c r="N11" s="179"/>
      <c r="O11" s="179"/>
      <c r="P11" s="58">
        <v>1</v>
      </c>
      <c r="Q11" s="58">
        <v>2</v>
      </c>
      <c r="R11" s="58">
        <v>3</v>
      </c>
      <c r="S11" s="59">
        <v>4</v>
      </c>
      <c r="T11" s="60">
        <v>5</v>
      </c>
      <c r="U11" s="60">
        <v>6</v>
      </c>
      <c r="V11" s="213"/>
      <c r="W11" s="215"/>
      <c r="X11" s="215"/>
      <c r="Y11" s="208"/>
      <c r="AA11" s="105">
        <v>6.7</v>
      </c>
      <c r="AB11" s="105">
        <v>6.3</v>
      </c>
      <c r="AC11" s="106">
        <v>6</v>
      </c>
      <c r="AD11" s="106">
        <v>5.6</v>
      </c>
      <c r="AE11" s="106">
        <v>5.2</v>
      </c>
      <c r="AF11" s="106">
        <v>4.7</v>
      </c>
      <c r="AG11" s="106">
        <v>4.3</v>
      </c>
      <c r="AH11" s="106">
        <v>4</v>
      </c>
      <c r="AI11" s="107">
        <v>3.6</v>
      </c>
    </row>
    <row r="12" spans="1:35" x14ac:dyDescent="0.2">
      <c r="A12" s="77">
        <v>1</v>
      </c>
      <c r="B12" s="77"/>
      <c r="C12" s="77">
        <v>1</v>
      </c>
      <c r="D12" s="25" t="s">
        <v>242</v>
      </c>
      <c r="E12" s="28" t="s">
        <v>255</v>
      </c>
      <c r="F12" s="28" t="s">
        <v>22</v>
      </c>
      <c r="G12" s="25" t="s">
        <v>106</v>
      </c>
      <c r="H12" s="19" t="s">
        <v>88</v>
      </c>
      <c r="I12" s="19"/>
      <c r="J12" s="70"/>
      <c r="K12" s="70"/>
      <c r="L12" s="70">
        <v>530</v>
      </c>
      <c r="M12" s="70"/>
      <c r="N12" s="70"/>
      <c r="O12" s="71">
        <v>558</v>
      </c>
      <c r="P12" s="72" t="s">
        <v>387</v>
      </c>
      <c r="Q12" s="72" t="s">
        <v>387</v>
      </c>
      <c r="R12" s="72">
        <v>5.3</v>
      </c>
      <c r="S12" s="72" t="s">
        <v>387</v>
      </c>
      <c r="T12" s="72" t="s">
        <v>387</v>
      </c>
      <c r="U12" s="72">
        <v>5.58</v>
      </c>
      <c r="V12" s="76">
        <v>5.58</v>
      </c>
      <c r="W12" s="80" t="s">
        <v>23</v>
      </c>
      <c r="X12" s="19">
        <v>0</v>
      </c>
      <c r="Y12" s="25" t="s">
        <v>109</v>
      </c>
      <c r="Z12" s="176" t="s">
        <v>354</v>
      </c>
      <c r="AA12" s="4">
        <v>2</v>
      </c>
    </row>
    <row r="13" spans="1:35" x14ac:dyDescent="0.2">
      <c r="A13" s="77"/>
      <c r="B13" s="77"/>
      <c r="C13" s="77"/>
      <c r="D13" s="25"/>
      <c r="E13" s="28"/>
      <c r="F13" s="28"/>
      <c r="G13" s="25"/>
      <c r="H13" s="19"/>
      <c r="I13" s="19"/>
      <c r="J13" s="70"/>
      <c r="K13" s="70"/>
      <c r="L13" s="70">
        <v>11</v>
      </c>
      <c r="M13" s="70"/>
      <c r="N13" s="70"/>
      <c r="O13" s="71">
        <v>10</v>
      </c>
      <c r="P13" s="75"/>
      <c r="Q13" s="75"/>
      <c r="R13" s="75">
        <v>1.1000000000000001</v>
      </c>
      <c r="S13" s="75"/>
      <c r="T13" s="75"/>
      <c r="U13" s="75">
        <v>1</v>
      </c>
      <c r="V13" s="76"/>
      <c r="W13" s="80"/>
      <c r="X13" s="19"/>
      <c r="Y13" s="25"/>
      <c r="Z13" s="176"/>
      <c r="AA13" s="4">
        <v>2</v>
      </c>
    </row>
    <row r="14" spans="1:35" ht="22.5" customHeight="1" x14ac:dyDescent="0.2">
      <c r="A14" s="77">
        <v>2</v>
      </c>
      <c r="B14" s="77">
        <v>1</v>
      </c>
      <c r="C14" s="77"/>
      <c r="D14" s="25" t="s">
        <v>197</v>
      </c>
      <c r="E14" s="28" t="s">
        <v>198</v>
      </c>
      <c r="F14" s="28" t="s">
        <v>22</v>
      </c>
      <c r="G14" s="25" t="s">
        <v>97</v>
      </c>
      <c r="H14" s="19" t="s">
        <v>87</v>
      </c>
      <c r="I14" s="19" t="s">
        <v>101</v>
      </c>
      <c r="J14" s="70"/>
      <c r="K14" s="70"/>
      <c r="L14" s="70">
        <v>506</v>
      </c>
      <c r="M14" s="70">
        <v>534</v>
      </c>
      <c r="N14" s="70">
        <v>538</v>
      </c>
      <c r="O14" s="70">
        <v>509</v>
      </c>
      <c r="P14" s="72" t="s">
        <v>387</v>
      </c>
      <c r="Q14" s="72" t="s">
        <v>387</v>
      </c>
      <c r="R14" s="72">
        <v>5.0599999999999996</v>
      </c>
      <c r="S14" s="72">
        <v>5.34</v>
      </c>
      <c r="T14" s="72">
        <v>5.38</v>
      </c>
      <c r="U14" s="72">
        <v>5.09</v>
      </c>
      <c r="V14" s="76">
        <v>5.38</v>
      </c>
      <c r="W14" s="80" t="s">
        <v>23</v>
      </c>
      <c r="X14" s="19">
        <v>0</v>
      </c>
      <c r="Y14" s="25" t="s">
        <v>104</v>
      </c>
      <c r="Z14" s="176" t="s">
        <v>317</v>
      </c>
      <c r="AA14" s="4">
        <v>1</v>
      </c>
    </row>
    <row r="15" spans="1:35" x14ac:dyDescent="0.2">
      <c r="A15" s="77"/>
      <c r="B15" s="77"/>
      <c r="C15" s="77"/>
      <c r="D15" s="25"/>
      <c r="E15" s="28"/>
      <c r="F15" s="28"/>
      <c r="G15" s="25"/>
      <c r="H15" s="19"/>
      <c r="I15" s="19"/>
      <c r="J15" s="70"/>
      <c r="K15" s="70"/>
      <c r="L15" s="70">
        <v>10</v>
      </c>
      <c r="M15" s="70">
        <v>11</v>
      </c>
      <c r="N15" s="70">
        <v>11</v>
      </c>
      <c r="O15" s="70">
        <v>11</v>
      </c>
      <c r="P15" s="75"/>
      <c r="Q15" s="75"/>
      <c r="R15" s="75">
        <v>1</v>
      </c>
      <c r="S15" s="75">
        <v>1.1000000000000001</v>
      </c>
      <c r="T15" s="75">
        <v>1.1000000000000001</v>
      </c>
      <c r="U15" s="75">
        <v>1.1000000000000001</v>
      </c>
      <c r="V15" s="76"/>
      <c r="W15" s="80"/>
      <c r="X15" s="19"/>
      <c r="Y15" s="25"/>
      <c r="Z15" s="176"/>
      <c r="AA15" s="4">
        <v>1</v>
      </c>
    </row>
    <row r="16" spans="1:35" ht="22.5" customHeight="1" x14ac:dyDescent="0.2">
      <c r="A16" s="77">
        <v>3</v>
      </c>
      <c r="B16" s="77"/>
      <c r="C16" s="77">
        <v>2</v>
      </c>
      <c r="D16" s="25" t="s">
        <v>253</v>
      </c>
      <c r="E16" s="28" t="s">
        <v>254</v>
      </c>
      <c r="F16" s="28" t="s">
        <v>23</v>
      </c>
      <c r="G16" s="25" t="s">
        <v>106</v>
      </c>
      <c r="H16" s="19" t="s">
        <v>88</v>
      </c>
      <c r="I16" s="19"/>
      <c r="J16" s="70">
        <v>494</v>
      </c>
      <c r="K16" s="70">
        <v>490</v>
      </c>
      <c r="L16" s="70">
        <v>477</v>
      </c>
      <c r="M16" s="70"/>
      <c r="N16" s="70">
        <v>485</v>
      </c>
      <c r="O16" s="70"/>
      <c r="P16" s="72">
        <v>4.9400000000000004</v>
      </c>
      <c r="Q16" s="72">
        <v>4.9000000000000004</v>
      </c>
      <c r="R16" s="72">
        <v>4.7699999999999996</v>
      </c>
      <c r="S16" s="72" t="s">
        <v>387</v>
      </c>
      <c r="T16" s="72">
        <v>4.8499999999999996</v>
      </c>
      <c r="U16" s="72" t="s">
        <v>387</v>
      </c>
      <c r="V16" s="76">
        <v>4.9400000000000004</v>
      </c>
      <c r="W16" s="80" t="s">
        <v>24</v>
      </c>
      <c r="X16" s="19">
        <v>0</v>
      </c>
      <c r="Y16" s="25" t="s">
        <v>109</v>
      </c>
      <c r="Z16" s="176" t="s">
        <v>355</v>
      </c>
      <c r="AA16" s="4">
        <v>4</v>
      </c>
    </row>
    <row r="17" spans="1:36" x14ac:dyDescent="0.2">
      <c r="A17" s="77"/>
      <c r="B17" s="77"/>
      <c r="C17" s="77"/>
      <c r="D17" s="25"/>
      <c r="E17" s="28"/>
      <c r="F17" s="28"/>
      <c r="G17" s="25"/>
      <c r="H17" s="19"/>
      <c r="I17" s="19"/>
      <c r="J17" s="70">
        <v>12</v>
      </c>
      <c r="K17" s="70">
        <v>10</v>
      </c>
      <c r="L17" s="70">
        <v>12</v>
      </c>
      <c r="M17" s="70"/>
      <c r="N17" s="70">
        <v>10</v>
      </c>
      <c r="O17" s="70"/>
      <c r="P17" s="75">
        <v>1.2</v>
      </c>
      <c r="Q17" s="75">
        <v>1</v>
      </c>
      <c r="R17" s="75">
        <v>1.2</v>
      </c>
      <c r="S17" s="75"/>
      <c r="T17" s="75">
        <v>1</v>
      </c>
      <c r="U17" s="75"/>
      <c r="V17" s="76"/>
      <c r="W17" s="80"/>
      <c r="X17" s="19"/>
      <c r="Y17" s="25"/>
      <c r="Z17" s="6"/>
      <c r="AA17" s="4">
        <v>4</v>
      </c>
    </row>
    <row r="18" spans="1:36" ht="22.5" customHeight="1" x14ac:dyDescent="0.2">
      <c r="A18" s="77">
        <v>4</v>
      </c>
      <c r="B18" s="77">
        <v>2</v>
      </c>
      <c r="C18" s="77"/>
      <c r="D18" s="25" t="s">
        <v>166</v>
      </c>
      <c r="E18" s="28" t="s">
        <v>224</v>
      </c>
      <c r="F18" s="28" t="s">
        <v>22</v>
      </c>
      <c r="G18" s="25" t="s">
        <v>110</v>
      </c>
      <c r="H18" s="19" t="s">
        <v>87</v>
      </c>
      <c r="I18" s="19"/>
      <c r="J18" s="70">
        <v>470</v>
      </c>
      <c r="K18" s="70">
        <v>435</v>
      </c>
      <c r="L18" s="70">
        <v>450</v>
      </c>
      <c r="M18" s="70">
        <v>465</v>
      </c>
      <c r="N18" s="70">
        <v>462</v>
      </c>
      <c r="O18" s="70">
        <v>458</v>
      </c>
      <c r="P18" s="72">
        <v>4.7</v>
      </c>
      <c r="Q18" s="72">
        <v>4.3499999999999996</v>
      </c>
      <c r="R18" s="72">
        <v>4.5</v>
      </c>
      <c r="S18" s="72">
        <v>4.6500000000000004</v>
      </c>
      <c r="T18" s="72">
        <v>4.62</v>
      </c>
      <c r="U18" s="72">
        <v>4.58</v>
      </c>
      <c r="V18" s="76">
        <v>4.7</v>
      </c>
      <c r="W18" s="80" t="s">
        <v>24</v>
      </c>
      <c r="X18" s="19">
        <v>0</v>
      </c>
      <c r="Y18" s="25" t="s">
        <v>167</v>
      </c>
      <c r="Z18" s="176" t="s">
        <v>274</v>
      </c>
      <c r="AA18" s="4">
        <v>3</v>
      </c>
    </row>
    <row r="19" spans="1:36" x14ac:dyDescent="0.2">
      <c r="A19" s="77"/>
      <c r="B19" s="77"/>
      <c r="C19" s="77"/>
      <c r="D19" s="25"/>
      <c r="E19" s="28"/>
      <c r="F19" s="28"/>
      <c r="G19" s="25"/>
      <c r="H19" s="19"/>
      <c r="I19" s="19"/>
      <c r="J19" s="70">
        <v>12</v>
      </c>
      <c r="K19" s="70">
        <v>12</v>
      </c>
      <c r="L19" s="70">
        <v>10</v>
      </c>
      <c r="M19" s="70">
        <v>11</v>
      </c>
      <c r="N19" s="70">
        <v>10</v>
      </c>
      <c r="O19" s="70">
        <v>12</v>
      </c>
      <c r="P19" s="75">
        <v>1.2</v>
      </c>
      <c r="Q19" s="75">
        <v>1.2</v>
      </c>
      <c r="R19" s="75">
        <v>1</v>
      </c>
      <c r="S19" s="75">
        <v>1.1000000000000001</v>
      </c>
      <c r="T19" s="75">
        <v>1</v>
      </c>
      <c r="U19" s="75">
        <v>1.2</v>
      </c>
      <c r="V19" s="76"/>
      <c r="W19" s="80"/>
      <c r="X19" s="19"/>
      <c r="Y19" s="25"/>
      <c r="Z19" s="8"/>
      <c r="AA19" s="4">
        <v>3</v>
      </c>
    </row>
    <row r="20" spans="1:36" s="21" customFormat="1" x14ac:dyDescent="0.2">
      <c r="A20" s="10"/>
      <c r="B20" s="10"/>
      <c r="C20" s="10"/>
      <c r="E20" s="20"/>
      <c r="F20" s="20"/>
      <c r="H20" s="19"/>
      <c r="Z20" s="44"/>
      <c r="AA20" s="4" t="e">
        <v>#REF!</v>
      </c>
      <c r="AB20" s="36"/>
      <c r="AC20" s="35"/>
      <c r="AD20" s="35"/>
      <c r="AE20" s="35"/>
      <c r="AF20" s="35"/>
      <c r="AG20" s="38"/>
      <c r="AH20" s="37"/>
      <c r="AI20" s="38"/>
      <c r="AJ20" s="38"/>
    </row>
    <row r="21" spans="1:36" s="21" customFormat="1" x14ac:dyDescent="0.2">
      <c r="A21" s="22"/>
      <c r="B21" s="22"/>
      <c r="C21" s="22"/>
      <c r="E21" s="20"/>
      <c r="F21" s="20"/>
      <c r="H21" s="19"/>
      <c r="AA21" s="35"/>
      <c r="AB21" s="36"/>
      <c r="AC21" s="35"/>
      <c r="AD21" s="35"/>
      <c r="AE21" s="35"/>
      <c r="AF21" s="35"/>
      <c r="AG21" s="38"/>
      <c r="AH21" s="37"/>
      <c r="AI21" s="38"/>
      <c r="AJ21" s="38"/>
    </row>
    <row r="22" spans="1:36" s="21" customFormat="1" x14ac:dyDescent="0.2">
      <c r="A22" s="22"/>
      <c r="B22" s="22"/>
      <c r="C22" s="22"/>
      <c r="E22" s="20"/>
      <c r="F22" s="20"/>
      <c r="H22" s="19"/>
      <c r="Z22" s="24"/>
      <c r="AA22" s="35"/>
      <c r="AB22" s="36"/>
      <c r="AC22" s="35"/>
      <c r="AD22" s="35"/>
      <c r="AE22" s="35"/>
      <c r="AF22" s="35"/>
      <c r="AG22" s="38"/>
      <c r="AH22" s="37"/>
      <c r="AI22" s="38"/>
      <c r="AJ22" s="38"/>
    </row>
    <row r="23" spans="1:36" s="21" customFormat="1" x14ac:dyDescent="0.2">
      <c r="A23" s="22"/>
      <c r="B23" s="22"/>
      <c r="C23" s="22"/>
      <c r="E23" s="20"/>
      <c r="F23" s="20"/>
      <c r="H23" s="19"/>
      <c r="Z23" s="23"/>
      <c r="AA23" s="35"/>
      <c r="AB23" s="36"/>
      <c r="AC23" s="35"/>
      <c r="AD23" s="35"/>
      <c r="AE23" s="35"/>
      <c r="AF23" s="35"/>
      <c r="AG23" s="38"/>
      <c r="AH23" s="37"/>
      <c r="AI23" s="38"/>
      <c r="AJ23" s="38"/>
    </row>
    <row r="24" spans="1:36" x14ac:dyDescent="0.2">
      <c r="H24" s="19"/>
      <c r="Z24" s="4"/>
      <c r="AA24" s="26"/>
      <c r="AB24" s="26"/>
      <c r="AC24" s="31"/>
      <c r="AD24" s="31"/>
      <c r="AE24" s="31"/>
      <c r="AF24" s="31"/>
      <c r="AG24" s="26"/>
      <c r="AH24" s="26"/>
      <c r="AI24" s="26"/>
      <c r="AJ24" s="26"/>
    </row>
    <row r="25" spans="1:36" x14ac:dyDescent="0.2">
      <c r="H25" s="19"/>
      <c r="Z25" s="23"/>
      <c r="AA25" s="35"/>
      <c r="AB25" s="36"/>
      <c r="AC25" s="31"/>
      <c r="AD25" s="31"/>
      <c r="AE25" s="31"/>
      <c r="AF25" s="31"/>
      <c r="AG25" s="26"/>
      <c r="AH25" s="37"/>
      <c r="AI25" s="26"/>
      <c r="AJ25" s="26"/>
    </row>
    <row r="26" spans="1:36" x14ac:dyDescent="0.2">
      <c r="AA26" s="26"/>
      <c r="AB26" s="26"/>
      <c r="AC26" s="31"/>
      <c r="AD26" s="31"/>
      <c r="AE26" s="31"/>
      <c r="AF26" s="31"/>
      <c r="AG26" s="26"/>
      <c r="AH26" s="26"/>
      <c r="AI26" s="26"/>
      <c r="AJ26" s="26"/>
    </row>
    <row r="27" spans="1:36" x14ac:dyDescent="0.2">
      <c r="AA27" s="26"/>
      <c r="AB27" s="26"/>
      <c r="AC27" s="31"/>
      <c r="AD27" s="31"/>
      <c r="AE27" s="31"/>
      <c r="AF27" s="31"/>
      <c r="AG27" s="26"/>
      <c r="AH27" s="26"/>
      <c r="AI27" s="26"/>
      <c r="AJ27" s="26"/>
    </row>
    <row r="28" spans="1:36" x14ac:dyDescent="0.2">
      <c r="AA28" s="26"/>
      <c r="AB28" s="26"/>
      <c r="AC28" s="31"/>
      <c r="AD28" s="31"/>
      <c r="AE28" s="31"/>
      <c r="AF28" s="31"/>
      <c r="AG28" s="26"/>
      <c r="AH28" s="26"/>
      <c r="AI28" s="26"/>
      <c r="AJ28" s="26"/>
    </row>
    <row r="29" spans="1:36" x14ac:dyDescent="0.2">
      <c r="AA29" s="26"/>
      <c r="AB29" s="26"/>
      <c r="AC29" s="31"/>
      <c r="AD29" s="31"/>
      <c r="AE29" s="31"/>
      <c r="AF29" s="31"/>
      <c r="AG29" s="26"/>
      <c r="AH29" s="26"/>
      <c r="AI29" s="26"/>
      <c r="AJ29" s="26"/>
    </row>
    <row r="30" spans="1:36" x14ac:dyDescent="0.2">
      <c r="AA30" s="26"/>
      <c r="AB30" s="26"/>
      <c r="AC30" s="31"/>
      <c r="AD30" s="31"/>
      <c r="AE30" s="31"/>
      <c r="AF30" s="31"/>
      <c r="AG30" s="26"/>
      <c r="AH30" s="26"/>
      <c r="AI30" s="26"/>
      <c r="AJ30" s="26"/>
    </row>
    <row r="31" spans="1:36" x14ac:dyDescent="0.2">
      <c r="AA31" s="26"/>
      <c r="AB31" s="26"/>
      <c r="AC31" s="31"/>
      <c r="AD31" s="31"/>
      <c r="AE31" s="31"/>
      <c r="AF31" s="31"/>
      <c r="AG31" s="26"/>
      <c r="AH31" s="26"/>
      <c r="AI31" s="26"/>
      <c r="AJ31" s="26"/>
    </row>
    <row r="32" spans="1:36" x14ac:dyDescent="0.2">
      <c r="AA32" s="26"/>
      <c r="AB32" s="26"/>
      <c r="AC32" s="31"/>
      <c r="AD32" s="31"/>
      <c r="AE32" s="31"/>
      <c r="AF32" s="31"/>
      <c r="AG32" s="26"/>
      <c r="AH32" s="26"/>
      <c r="AI32" s="26"/>
      <c r="AJ32" s="26"/>
    </row>
    <row r="33" spans="27:36" x14ac:dyDescent="0.2">
      <c r="AA33" s="26"/>
      <c r="AB33" s="26"/>
      <c r="AC33" s="31"/>
      <c r="AD33" s="31"/>
      <c r="AE33" s="31"/>
      <c r="AF33" s="31"/>
      <c r="AG33" s="26"/>
      <c r="AH33" s="26"/>
      <c r="AI33" s="26"/>
      <c r="AJ33" s="26"/>
    </row>
    <row r="34" spans="27:36" x14ac:dyDescent="0.2">
      <c r="AA34" s="26"/>
      <c r="AB34" s="26"/>
      <c r="AC34" s="31"/>
      <c r="AD34" s="31"/>
      <c r="AE34" s="31"/>
      <c r="AF34" s="31"/>
      <c r="AG34" s="26"/>
      <c r="AH34" s="26"/>
      <c r="AI34" s="26"/>
      <c r="AJ34" s="26"/>
    </row>
    <row r="35" spans="27:36" x14ac:dyDescent="0.2">
      <c r="AA35" s="26"/>
      <c r="AB35" s="26"/>
      <c r="AC35" s="31"/>
      <c r="AD35" s="31"/>
      <c r="AE35" s="31"/>
      <c r="AF35" s="31"/>
      <c r="AG35" s="26"/>
      <c r="AH35" s="26"/>
      <c r="AI35" s="26"/>
      <c r="AJ35" s="26"/>
    </row>
    <row r="36" spans="27:36" ht="12.75" customHeight="1" x14ac:dyDescent="0.2">
      <c r="AA36" s="26"/>
      <c r="AB36" s="26"/>
      <c r="AC36" s="31"/>
      <c r="AD36" s="31"/>
      <c r="AE36" s="31"/>
      <c r="AF36" s="31"/>
      <c r="AG36" s="26"/>
      <c r="AH36" s="26"/>
      <c r="AI36" s="26"/>
      <c r="AJ36" s="26"/>
    </row>
    <row r="37" spans="27:36" ht="12.75" customHeight="1" x14ac:dyDescent="0.2">
      <c r="AA37" s="26"/>
      <c r="AB37" s="26"/>
      <c r="AC37" s="31"/>
      <c r="AD37" s="31"/>
      <c r="AE37" s="31"/>
      <c r="AF37" s="31"/>
      <c r="AG37" s="26"/>
      <c r="AH37" s="26"/>
      <c r="AI37" s="26"/>
      <c r="AJ37" s="26"/>
    </row>
    <row r="38" spans="27:36" ht="12.75" customHeight="1" x14ac:dyDescent="0.2">
      <c r="AA38" s="26"/>
      <c r="AB38" s="26"/>
      <c r="AC38" s="31"/>
      <c r="AD38" s="31"/>
      <c r="AE38" s="31"/>
      <c r="AF38" s="31"/>
      <c r="AG38" s="26"/>
      <c r="AH38" s="26"/>
      <c r="AI38" s="26"/>
      <c r="AJ38" s="26"/>
    </row>
    <row r="39" spans="27:36" ht="12.75" customHeight="1" x14ac:dyDescent="0.2">
      <c r="AA39" s="26"/>
      <c r="AB39" s="26"/>
      <c r="AC39" s="31"/>
      <c r="AD39" s="31"/>
      <c r="AE39" s="31"/>
      <c r="AF39" s="31"/>
      <c r="AG39" s="26"/>
      <c r="AH39" s="26"/>
      <c r="AI39" s="26"/>
      <c r="AJ39" s="26"/>
    </row>
  </sheetData>
  <sortState ref="A12:AO19">
    <sortCondition ref="A12:A19"/>
  </sortState>
  <mergeCells count="19">
    <mergeCell ref="V10:V11"/>
    <mergeCell ref="W10:W11"/>
    <mergeCell ref="E10:E11"/>
    <mergeCell ref="B10:C10"/>
    <mergeCell ref="A1:Y1"/>
    <mergeCell ref="A2:Y2"/>
    <mergeCell ref="A3:Y3"/>
    <mergeCell ref="A10:A11"/>
    <mergeCell ref="D10:D11"/>
    <mergeCell ref="G10:G11"/>
    <mergeCell ref="Y10:Y11"/>
    <mergeCell ref="F10:F11"/>
    <mergeCell ref="A5:Y5"/>
    <mergeCell ref="H10:H11"/>
    <mergeCell ref="A6:Y6"/>
    <mergeCell ref="P10:U10"/>
    <mergeCell ref="X10:X11"/>
    <mergeCell ref="I10:I11"/>
    <mergeCell ref="A4:Y4"/>
  </mergeCells>
  <phoneticPr fontId="1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5" enableFormatConditionsCalculation="0">
    <tabColor indexed="40"/>
  </sheetPr>
  <dimension ref="A1:AJ25"/>
  <sheetViews>
    <sheetView workbookViewId="0">
      <selection activeCell="G12" sqref="G12"/>
    </sheetView>
  </sheetViews>
  <sheetFormatPr defaultRowHeight="12.75" outlineLevelCol="1" x14ac:dyDescent="0.2"/>
  <cols>
    <col min="1" max="1" width="4.42578125" style="12" customWidth="1"/>
    <col min="2" max="2" width="5.28515625" style="12" bestFit="1" customWidth="1"/>
    <col min="3" max="3" width="6.140625" style="12" customWidth="1"/>
    <col min="4" max="4" width="13.7109375" style="15" customWidth="1"/>
    <col min="5" max="5" width="9.85546875" style="16" customWidth="1"/>
    <col min="6" max="6" width="5.42578125" style="16" customWidth="1"/>
    <col min="7" max="7" width="17.28515625" style="15" customWidth="1"/>
    <col min="8" max="8" width="6.7109375" style="15" customWidth="1"/>
    <col min="9" max="9" width="15.85546875" style="15" customWidth="1"/>
    <col min="10" max="15" width="10.140625" style="15" hidden="1" customWidth="1" outlineLevel="1"/>
    <col min="16" max="16" width="5.7109375" style="15" customWidth="1" collapsed="1"/>
    <col min="17" max="21" width="5.7109375" style="15" customWidth="1"/>
    <col min="22" max="22" width="6.140625" style="15" bestFit="1" customWidth="1"/>
    <col min="23" max="23" width="7" style="15" customWidth="1"/>
    <col min="24" max="24" width="7" style="15" hidden="1" customWidth="1"/>
    <col min="25" max="25" width="30.140625" style="15" customWidth="1"/>
    <col min="26" max="26" width="8" style="15" hidden="1" customWidth="1" outlineLevel="1"/>
    <col min="27" max="28" width="6.5703125" style="15" hidden="1" customWidth="1" outlineLevel="1"/>
    <col min="29" max="31" width="6.5703125" style="16" hidden="1" customWidth="1" outlineLevel="1"/>
    <col min="32" max="35" width="6.5703125" style="15" hidden="1" customWidth="1" outlineLevel="1"/>
    <col min="36" max="36" width="9.140625" style="15" collapsed="1"/>
    <col min="37" max="16384" width="9.140625" style="15"/>
  </cols>
  <sheetData>
    <row r="1" spans="1:3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AC1" s="15"/>
      <c r="AD1" s="15"/>
      <c r="AE1" s="15"/>
    </row>
    <row r="2" spans="1:3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AC2" s="15"/>
      <c r="AD2" s="15"/>
      <c r="AE2" s="15"/>
    </row>
    <row r="3" spans="1:3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AC3" s="15"/>
      <c r="AD3" s="15"/>
      <c r="AE3" s="15"/>
    </row>
    <row r="4" spans="1:3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AC4" s="15"/>
      <c r="AD4" s="15"/>
      <c r="AE4" s="15"/>
    </row>
    <row r="5" spans="1:3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AC5" s="15"/>
      <c r="AD5" s="15"/>
      <c r="AE5" s="15"/>
    </row>
    <row r="6" spans="1:3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</row>
    <row r="7" spans="1:35" ht="12.75" customHeight="1" x14ac:dyDescent="0.2">
      <c r="A7" s="188" t="s">
        <v>38</v>
      </c>
      <c r="B7" s="188"/>
      <c r="C7" s="188"/>
      <c r="D7" s="188"/>
      <c r="F7" s="14"/>
      <c r="G7" s="1"/>
      <c r="H7" s="206"/>
      <c r="I7" s="206"/>
      <c r="J7" s="206"/>
      <c r="K7" s="206"/>
      <c r="L7" s="206"/>
      <c r="M7" s="206"/>
      <c r="N7" s="206"/>
      <c r="O7" s="206"/>
      <c r="P7" s="206"/>
      <c r="Q7" s="12"/>
      <c r="R7" s="12"/>
      <c r="S7" s="12"/>
      <c r="T7" s="12"/>
      <c r="U7" s="12"/>
      <c r="V7" s="16"/>
      <c r="W7" s="16"/>
      <c r="Z7" s="15" t="s">
        <v>31</v>
      </c>
    </row>
    <row r="8" spans="1:35" ht="12.75" customHeight="1" x14ac:dyDescent="0.2">
      <c r="A8" s="188"/>
      <c r="B8" s="188"/>
      <c r="C8" s="188"/>
      <c r="D8" s="188"/>
      <c r="F8" s="14"/>
      <c r="G8" s="1"/>
      <c r="T8" s="140" t="s">
        <v>78</v>
      </c>
      <c r="Y8" s="135" t="s">
        <v>461</v>
      </c>
    </row>
    <row r="9" spans="1:35" x14ac:dyDescent="0.2">
      <c r="A9" s="2" t="s">
        <v>252</v>
      </c>
      <c r="B9" s="2"/>
      <c r="C9" s="2"/>
      <c r="F9" s="14"/>
      <c r="G9" s="1"/>
      <c r="H9" s="185"/>
      <c r="I9" s="185"/>
      <c r="J9" s="66"/>
      <c r="K9" s="66"/>
      <c r="L9" s="66"/>
      <c r="M9" s="66"/>
      <c r="N9" s="66"/>
      <c r="O9" s="66"/>
      <c r="P9" s="125" t="s">
        <v>59</v>
      </c>
      <c r="Q9" s="125"/>
      <c r="R9" s="125"/>
      <c r="S9" s="125"/>
      <c r="T9" s="125"/>
      <c r="V9" s="117"/>
      <c r="W9" s="120" t="s">
        <v>377</v>
      </c>
      <c r="Y9" s="62" t="s">
        <v>80</v>
      </c>
    </row>
    <row r="10" spans="1:35" ht="13.5" thickBot="1" x14ac:dyDescent="0.25">
      <c r="A10" s="182" t="s">
        <v>42</v>
      </c>
      <c r="B10" s="182" t="s">
        <v>86</v>
      </c>
      <c r="C10" s="182"/>
      <c r="D10" s="184" t="s">
        <v>39</v>
      </c>
      <c r="E10" s="184" t="s">
        <v>11</v>
      </c>
      <c r="F10" s="203" t="s">
        <v>17</v>
      </c>
      <c r="G10" s="184" t="s">
        <v>61</v>
      </c>
      <c r="H10" s="204" t="s">
        <v>62</v>
      </c>
      <c r="I10" s="191" t="s">
        <v>63</v>
      </c>
      <c r="J10" s="68"/>
      <c r="K10" s="68"/>
      <c r="L10" s="68"/>
      <c r="M10" s="68"/>
      <c r="N10" s="68"/>
      <c r="O10" s="68"/>
      <c r="P10" s="209" t="s">
        <v>18</v>
      </c>
      <c r="Q10" s="210"/>
      <c r="R10" s="210"/>
      <c r="S10" s="210"/>
      <c r="T10" s="210"/>
      <c r="U10" s="211"/>
      <c r="V10" s="212" t="s">
        <v>19</v>
      </c>
      <c r="W10" s="214" t="s">
        <v>20</v>
      </c>
      <c r="X10" s="214" t="s">
        <v>7</v>
      </c>
      <c r="Y10" s="207" t="s">
        <v>8</v>
      </c>
      <c r="AA10" s="101" t="s">
        <v>67</v>
      </c>
      <c r="AB10" s="101" t="s">
        <v>68</v>
      </c>
      <c r="AC10" s="101" t="s">
        <v>69</v>
      </c>
      <c r="AD10" s="101">
        <v>1</v>
      </c>
      <c r="AE10" s="101">
        <v>2</v>
      </c>
      <c r="AF10" s="101" t="s">
        <v>24</v>
      </c>
      <c r="AG10" s="101" t="s">
        <v>70</v>
      </c>
      <c r="AH10" s="101" t="s">
        <v>71</v>
      </c>
      <c r="AI10" s="101" t="s">
        <v>72</v>
      </c>
    </row>
    <row r="11" spans="1:35" ht="16.5" thickBot="1" x14ac:dyDescent="0.25">
      <c r="A11" s="182"/>
      <c r="B11" s="137" t="s">
        <v>87</v>
      </c>
      <c r="C11" s="137" t="s">
        <v>88</v>
      </c>
      <c r="D11" s="184"/>
      <c r="E11" s="184"/>
      <c r="F11" s="184"/>
      <c r="G11" s="184"/>
      <c r="H11" s="205"/>
      <c r="I11" s="192"/>
      <c r="J11" s="67"/>
      <c r="K11" s="67"/>
      <c r="L11" s="67"/>
      <c r="M11" s="67"/>
      <c r="N11" s="67"/>
      <c r="O11" s="67"/>
      <c r="P11" s="58">
        <v>1</v>
      </c>
      <c r="Q11" s="58">
        <v>2</v>
      </c>
      <c r="R11" s="58">
        <v>3</v>
      </c>
      <c r="S11" s="59">
        <v>4</v>
      </c>
      <c r="T11" s="60">
        <v>5</v>
      </c>
      <c r="U11" s="60">
        <v>6</v>
      </c>
      <c r="V11" s="213"/>
      <c r="W11" s="215"/>
      <c r="X11" s="215"/>
      <c r="Y11" s="208"/>
      <c r="AA11" s="106">
        <v>14.25</v>
      </c>
      <c r="AB11" s="106">
        <v>13.5</v>
      </c>
      <c r="AC11" s="106">
        <v>12.9</v>
      </c>
      <c r="AD11" s="106">
        <v>12.1</v>
      </c>
      <c r="AE11" s="106">
        <v>11.3</v>
      </c>
      <c r="AF11" s="106">
        <v>10.5</v>
      </c>
      <c r="AG11" s="106">
        <v>10</v>
      </c>
      <c r="AH11" s="106">
        <v>9.5</v>
      </c>
      <c r="AI11" s="151">
        <v>9</v>
      </c>
    </row>
    <row r="12" spans="1:35" ht="22.5" x14ac:dyDescent="0.2">
      <c r="A12" s="77">
        <v>1</v>
      </c>
      <c r="B12" s="77">
        <v>1</v>
      </c>
      <c r="C12" s="77"/>
      <c r="D12" s="25" t="s">
        <v>194</v>
      </c>
      <c r="E12" s="28" t="s">
        <v>195</v>
      </c>
      <c r="F12" s="28" t="s">
        <v>91</v>
      </c>
      <c r="G12" s="25" t="s">
        <v>97</v>
      </c>
      <c r="H12" s="19" t="s">
        <v>87</v>
      </c>
      <c r="I12" s="19" t="s">
        <v>98</v>
      </c>
      <c r="J12" s="70">
        <v>1262</v>
      </c>
      <c r="K12" s="70">
        <v>1351</v>
      </c>
      <c r="L12" s="70">
        <v>1315</v>
      </c>
      <c r="M12" s="70">
        <v>1320</v>
      </c>
      <c r="N12" s="70">
        <v>1317</v>
      </c>
      <c r="O12" s="71"/>
      <c r="P12" s="72">
        <v>12.62</v>
      </c>
      <c r="Q12" s="72">
        <v>13.51</v>
      </c>
      <c r="R12" s="72">
        <v>13.15</v>
      </c>
      <c r="S12" s="72">
        <v>13.2</v>
      </c>
      <c r="T12" s="72">
        <v>13.17</v>
      </c>
      <c r="U12" s="72" t="s">
        <v>387</v>
      </c>
      <c r="V12" s="76">
        <v>13.51</v>
      </c>
      <c r="W12" s="80" t="s">
        <v>90</v>
      </c>
      <c r="X12" s="19">
        <v>0</v>
      </c>
      <c r="Y12" s="25" t="s">
        <v>99</v>
      </c>
      <c r="Z12" s="165" t="s">
        <v>21</v>
      </c>
      <c r="AA12" s="4">
        <v>3</v>
      </c>
      <c r="AD12" s="15"/>
      <c r="AE12" s="15"/>
    </row>
    <row r="13" spans="1:35" x14ac:dyDescent="0.2">
      <c r="A13" s="77"/>
      <c r="B13" s="77"/>
      <c r="C13" s="77"/>
      <c r="D13" s="25"/>
      <c r="E13" s="28"/>
      <c r="F13" s="28"/>
      <c r="G13" s="25"/>
      <c r="H13" s="19"/>
      <c r="I13" s="19"/>
      <c r="J13" s="70">
        <v>1</v>
      </c>
      <c r="K13" s="70">
        <v>1</v>
      </c>
      <c r="L13" s="70">
        <v>2</v>
      </c>
      <c r="M13" s="70">
        <v>1</v>
      </c>
      <c r="N13" s="70">
        <v>1</v>
      </c>
      <c r="O13" s="71"/>
      <c r="P13" s="75">
        <v>0.1</v>
      </c>
      <c r="Q13" s="75">
        <v>0.1</v>
      </c>
      <c r="R13" s="75">
        <v>0.2</v>
      </c>
      <c r="S13" s="75">
        <v>0.1</v>
      </c>
      <c r="T13" s="75">
        <v>0.1</v>
      </c>
      <c r="U13" s="75"/>
      <c r="V13" s="76"/>
      <c r="W13" s="80"/>
      <c r="X13" s="19"/>
      <c r="Y13" s="25"/>
      <c r="Z13" s="165"/>
      <c r="AA13" s="4">
        <v>3</v>
      </c>
      <c r="AD13" s="15"/>
      <c r="AE13" s="15"/>
    </row>
    <row r="14" spans="1:35" ht="21.75" customHeight="1" x14ac:dyDescent="0.2">
      <c r="A14" s="77">
        <v>2</v>
      </c>
      <c r="B14" s="77"/>
      <c r="C14" s="77">
        <v>1</v>
      </c>
      <c r="D14" s="25" t="s">
        <v>235</v>
      </c>
      <c r="E14" s="28" t="s">
        <v>102</v>
      </c>
      <c r="F14" s="28" t="s">
        <v>91</v>
      </c>
      <c r="G14" s="25" t="s">
        <v>141</v>
      </c>
      <c r="H14" s="19" t="s">
        <v>88</v>
      </c>
      <c r="I14" s="19" t="s">
        <v>137</v>
      </c>
      <c r="J14" s="70">
        <v>1200</v>
      </c>
      <c r="K14" s="70"/>
      <c r="L14" s="70"/>
      <c r="M14" s="70"/>
      <c r="N14" s="70"/>
      <c r="O14" s="70"/>
      <c r="P14" s="72">
        <v>12</v>
      </c>
      <c r="Q14" s="72" t="s">
        <v>387</v>
      </c>
      <c r="R14" s="72" t="s">
        <v>387</v>
      </c>
      <c r="S14" s="72" t="s">
        <v>387</v>
      </c>
      <c r="T14" s="72" t="s">
        <v>387</v>
      </c>
      <c r="U14" s="72" t="s">
        <v>387</v>
      </c>
      <c r="V14" s="76">
        <v>12</v>
      </c>
      <c r="W14" s="80" t="s">
        <v>23</v>
      </c>
      <c r="X14" s="19">
        <v>0</v>
      </c>
      <c r="Y14" s="25" t="s">
        <v>143</v>
      </c>
      <c r="Z14" s="165" t="s">
        <v>360</v>
      </c>
      <c r="AA14" s="4">
        <v>1</v>
      </c>
      <c r="AD14" s="15"/>
      <c r="AE14" s="15"/>
    </row>
    <row r="15" spans="1:35" x14ac:dyDescent="0.2">
      <c r="A15" s="77"/>
      <c r="B15" s="77"/>
      <c r="C15" s="77"/>
      <c r="D15" s="25"/>
      <c r="E15" s="28"/>
      <c r="F15" s="28"/>
      <c r="G15" s="25"/>
      <c r="H15" s="19"/>
      <c r="I15" s="19"/>
      <c r="J15" s="70">
        <v>1</v>
      </c>
      <c r="K15" s="70"/>
      <c r="L15" s="70"/>
      <c r="M15" s="70"/>
      <c r="N15" s="70"/>
      <c r="O15" s="70"/>
      <c r="P15" s="75">
        <v>0.1</v>
      </c>
      <c r="Q15" s="75"/>
      <c r="R15" s="75"/>
      <c r="S15" s="75"/>
      <c r="T15" s="75"/>
      <c r="U15" s="75"/>
      <c r="V15" s="76"/>
      <c r="W15" s="80"/>
      <c r="X15" s="19"/>
      <c r="Y15" s="25"/>
      <c r="Z15" s="165"/>
      <c r="AA15" s="4">
        <v>1</v>
      </c>
      <c r="AD15" s="15"/>
      <c r="AE15" s="15"/>
    </row>
    <row r="16" spans="1:35" ht="22.5" x14ac:dyDescent="0.2">
      <c r="A16" s="77">
        <v>3</v>
      </c>
      <c r="B16" s="77"/>
      <c r="C16" s="77">
        <v>2</v>
      </c>
      <c r="D16" s="25" t="s">
        <v>253</v>
      </c>
      <c r="E16" s="28" t="s">
        <v>254</v>
      </c>
      <c r="F16" s="28" t="s">
        <v>23</v>
      </c>
      <c r="G16" s="25" t="s">
        <v>106</v>
      </c>
      <c r="H16" s="19" t="s">
        <v>88</v>
      </c>
      <c r="I16" s="19"/>
      <c r="J16" s="70"/>
      <c r="K16" s="70">
        <v>1050</v>
      </c>
      <c r="L16" s="70">
        <v>1070</v>
      </c>
      <c r="M16" s="70">
        <v>1080</v>
      </c>
      <c r="N16" s="70">
        <v>1061</v>
      </c>
      <c r="O16" s="70">
        <v>1101</v>
      </c>
      <c r="P16" s="72" t="s">
        <v>387</v>
      </c>
      <c r="Q16" s="72">
        <v>10.5</v>
      </c>
      <c r="R16" s="72">
        <v>10.7</v>
      </c>
      <c r="S16" s="72">
        <v>10.8</v>
      </c>
      <c r="T16" s="72">
        <v>10.61</v>
      </c>
      <c r="U16" s="72">
        <v>11.01</v>
      </c>
      <c r="V16" s="76">
        <v>11.01</v>
      </c>
      <c r="W16" s="80" t="s">
        <v>24</v>
      </c>
      <c r="X16" s="19">
        <v>0</v>
      </c>
      <c r="Y16" s="25" t="s">
        <v>109</v>
      </c>
      <c r="Z16" s="165" t="s">
        <v>355</v>
      </c>
      <c r="AA16" s="4">
        <v>2</v>
      </c>
      <c r="AD16" s="15"/>
      <c r="AE16" s="15"/>
    </row>
    <row r="17" spans="1:35" x14ac:dyDescent="0.2">
      <c r="A17" s="77"/>
      <c r="B17" s="77"/>
      <c r="C17" s="77"/>
      <c r="D17" s="25"/>
      <c r="E17" s="28"/>
      <c r="F17" s="28"/>
      <c r="G17" s="25"/>
      <c r="H17" s="19"/>
      <c r="I17" s="19"/>
      <c r="J17" s="70"/>
      <c r="K17" s="70">
        <v>1</v>
      </c>
      <c r="L17" s="70">
        <v>1</v>
      </c>
      <c r="M17" s="70">
        <v>1</v>
      </c>
      <c r="N17" s="70">
        <v>1</v>
      </c>
      <c r="O17" s="70">
        <v>1</v>
      </c>
      <c r="P17" s="75"/>
      <c r="Q17" s="75">
        <v>0.1</v>
      </c>
      <c r="R17" s="75">
        <v>0.1</v>
      </c>
      <c r="S17" s="75">
        <v>0.1</v>
      </c>
      <c r="T17" s="75">
        <v>0.1</v>
      </c>
      <c r="U17" s="75">
        <v>0.1</v>
      </c>
      <c r="V17" s="76"/>
      <c r="W17" s="80"/>
      <c r="X17" s="19"/>
      <c r="Y17" s="25"/>
      <c r="Z17" s="165"/>
      <c r="AA17" s="4">
        <v>2</v>
      </c>
      <c r="AD17" s="15"/>
      <c r="AE17" s="15"/>
    </row>
    <row r="18" spans="1:35" ht="22.5" x14ac:dyDescent="0.2">
      <c r="A18" s="77"/>
      <c r="B18" s="77"/>
      <c r="C18" s="77"/>
      <c r="D18" s="25" t="s">
        <v>243</v>
      </c>
      <c r="E18" s="28" t="s">
        <v>108</v>
      </c>
      <c r="F18" s="28" t="s">
        <v>23</v>
      </c>
      <c r="G18" s="25" t="s">
        <v>106</v>
      </c>
      <c r="H18" s="19" t="s">
        <v>88</v>
      </c>
      <c r="I18" s="19"/>
      <c r="J18" s="70"/>
      <c r="K18" s="70"/>
      <c r="L18" s="70"/>
      <c r="M18" s="70"/>
      <c r="N18" s="70"/>
      <c r="O18" s="70"/>
      <c r="P18" s="72"/>
      <c r="Q18" s="72"/>
      <c r="R18" s="72"/>
      <c r="S18" s="72"/>
      <c r="T18" s="72"/>
      <c r="U18" s="72"/>
      <c r="V18" s="76" t="s">
        <v>407</v>
      </c>
      <c r="W18" s="80"/>
      <c r="X18" s="19">
        <v>0</v>
      </c>
      <c r="Y18" s="25" t="s">
        <v>109</v>
      </c>
      <c r="Z18" s="165" t="s">
        <v>353</v>
      </c>
      <c r="AA18" s="4">
        <v>0</v>
      </c>
      <c r="AD18" s="15"/>
      <c r="AE18" s="15"/>
    </row>
    <row r="19" spans="1:35" x14ac:dyDescent="0.2">
      <c r="A19" s="77"/>
      <c r="B19" s="77"/>
      <c r="C19" s="77"/>
      <c r="D19" s="25"/>
      <c r="E19" s="28"/>
      <c r="F19" s="28"/>
      <c r="G19" s="25"/>
      <c r="H19" s="19"/>
      <c r="I19" s="19"/>
      <c r="J19" s="70"/>
      <c r="K19" s="70"/>
      <c r="L19" s="70"/>
      <c r="M19" s="70"/>
      <c r="N19" s="70"/>
      <c r="O19" s="70"/>
      <c r="P19" s="75"/>
      <c r="Q19" s="75"/>
      <c r="R19" s="75"/>
      <c r="S19" s="75"/>
      <c r="T19" s="75"/>
      <c r="U19" s="75"/>
      <c r="V19" s="76"/>
      <c r="W19" s="80"/>
      <c r="X19" s="19"/>
      <c r="Y19" s="25"/>
      <c r="AA19" s="4">
        <v>0</v>
      </c>
      <c r="AD19" s="15"/>
      <c r="AE19" s="15"/>
    </row>
    <row r="20" spans="1:35" ht="12.75" customHeight="1" x14ac:dyDescent="0.2">
      <c r="AA20" s="26"/>
      <c r="AB20" s="26"/>
      <c r="AC20" s="31"/>
      <c r="AD20" s="31"/>
      <c r="AE20" s="31"/>
      <c r="AF20" s="26"/>
      <c r="AG20" s="26"/>
      <c r="AH20" s="26"/>
      <c r="AI20" s="26"/>
    </row>
    <row r="21" spans="1:35" ht="12.75" customHeight="1" x14ac:dyDescent="0.2">
      <c r="AA21" s="26"/>
      <c r="AB21" s="26"/>
      <c r="AC21" s="31"/>
      <c r="AD21" s="31"/>
      <c r="AE21" s="31"/>
      <c r="AF21" s="26"/>
      <c r="AG21" s="26"/>
      <c r="AH21" s="26"/>
      <c r="AI21" s="26"/>
    </row>
    <row r="22" spans="1:35" ht="12.75" customHeight="1" x14ac:dyDescent="0.2">
      <c r="AA22" s="26"/>
      <c r="AB22" s="26"/>
      <c r="AC22" s="31"/>
      <c r="AD22" s="31"/>
      <c r="AE22" s="31"/>
      <c r="AF22" s="26"/>
      <c r="AG22" s="26"/>
      <c r="AH22" s="26"/>
      <c r="AI22" s="26"/>
    </row>
    <row r="23" spans="1:35" ht="12.75" customHeight="1" x14ac:dyDescent="0.2">
      <c r="AA23" s="26"/>
      <c r="AB23" s="26"/>
      <c r="AC23" s="31"/>
      <c r="AD23" s="31"/>
      <c r="AE23" s="31"/>
      <c r="AF23" s="26"/>
      <c r="AG23" s="26"/>
      <c r="AH23" s="26"/>
      <c r="AI23" s="26"/>
    </row>
    <row r="24" spans="1:35" ht="12.75" customHeight="1" x14ac:dyDescent="0.2">
      <c r="AA24" s="26"/>
      <c r="AB24" s="26"/>
      <c r="AC24" s="31"/>
      <c r="AD24" s="31"/>
      <c r="AE24" s="31"/>
      <c r="AF24" s="26"/>
      <c r="AG24" s="26"/>
      <c r="AH24" s="26"/>
      <c r="AI24" s="26"/>
    </row>
    <row r="25" spans="1:35" ht="12.75" customHeight="1" x14ac:dyDescent="0.2">
      <c r="AA25" s="26"/>
      <c r="AB25" s="26"/>
      <c r="AC25" s="31"/>
      <c r="AD25" s="31"/>
      <c r="AE25" s="31"/>
      <c r="AF25" s="26"/>
      <c r="AG25" s="26"/>
      <c r="AH25" s="26"/>
      <c r="AI25" s="26"/>
    </row>
  </sheetData>
  <sortState ref="A12:XFD17">
    <sortCondition ref="A12"/>
  </sortState>
  <mergeCells count="23">
    <mergeCell ref="H7:P7"/>
    <mergeCell ref="H9:I9"/>
    <mergeCell ref="X10:X11"/>
    <mergeCell ref="A10:A11"/>
    <mergeCell ref="D10:D11"/>
    <mergeCell ref="E10:E11"/>
    <mergeCell ref="F10:F11"/>
    <mergeCell ref="B10:C10"/>
    <mergeCell ref="A1:Y1"/>
    <mergeCell ref="A2:Y2"/>
    <mergeCell ref="A3:Y3"/>
    <mergeCell ref="A6:Y6"/>
    <mergeCell ref="A5:Y5"/>
    <mergeCell ref="A4:Y4"/>
    <mergeCell ref="Y10:Y11"/>
    <mergeCell ref="A7:D7"/>
    <mergeCell ref="A8:D8"/>
    <mergeCell ref="G10:G11"/>
    <mergeCell ref="H10:H11"/>
    <mergeCell ref="I10:I11"/>
    <mergeCell ref="P10:U10"/>
    <mergeCell ref="V10:V11"/>
    <mergeCell ref="W10:W11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6" enableFormatConditionsCalculation="0">
    <tabColor indexed="40"/>
  </sheetPr>
  <dimension ref="A1:AL53"/>
  <sheetViews>
    <sheetView topLeftCell="A6" zoomScale="120" zoomScaleNormal="120" workbookViewId="0">
      <selection activeCell="D15" sqref="D15"/>
    </sheetView>
  </sheetViews>
  <sheetFormatPr defaultRowHeight="12.75" outlineLevelCol="1" x14ac:dyDescent="0.2"/>
  <cols>
    <col min="1" max="1" width="3.7109375" style="12" customWidth="1"/>
    <col min="2" max="2" width="5.28515625" style="12" bestFit="1" customWidth="1"/>
    <col min="3" max="3" width="6" style="12" customWidth="1"/>
    <col min="4" max="4" width="18" style="15" customWidth="1"/>
    <col min="5" max="5" width="8.7109375" style="16" customWidth="1"/>
    <col min="6" max="6" width="5.42578125" style="16" customWidth="1"/>
    <col min="7" max="7" width="16.7109375" style="15" customWidth="1"/>
    <col min="8" max="8" width="6.7109375" style="15" customWidth="1"/>
    <col min="9" max="9" width="14" style="15" customWidth="1"/>
    <col min="10" max="15" width="7.7109375" style="15" hidden="1" customWidth="1" outlineLevel="1"/>
    <col min="16" max="16" width="5.5703125" style="15" customWidth="1" collapsed="1"/>
    <col min="17" max="20" width="5.85546875" style="15" bestFit="1" customWidth="1"/>
    <col min="21" max="21" width="7.85546875" style="15" customWidth="1"/>
    <col min="22" max="22" width="6.140625" style="15" bestFit="1" customWidth="1"/>
    <col min="23" max="23" width="5" style="15" customWidth="1"/>
    <col min="24" max="24" width="3.7109375" style="15" hidden="1" customWidth="1"/>
    <col min="25" max="25" width="20.42578125" style="15" customWidth="1"/>
    <col min="26" max="26" width="8" style="15" hidden="1" customWidth="1" outlineLevel="1"/>
    <col min="27" max="28" width="6.5703125" style="15" hidden="1" customWidth="1" outlineLevel="1"/>
    <col min="29" max="34" width="9.140625" style="16" hidden="1" customWidth="1" outlineLevel="1"/>
    <col min="35" max="35" width="9.140625" style="15" hidden="1" customWidth="1" outlineLevel="1"/>
    <col min="36" max="36" width="11.42578125" style="15" customWidth="1" collapsed="1"/>
    <col min="37" max="37" width="3.5703125" style="15" customWidth="1"/>
    <col min="38" max="16384" width="9.140625" style="15"/>
  </cols>
  <sheetData>
    <row r="1" spans="1:3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AC1" s="15"/>
      <c r="AD1" s="98"/>
      <c r="AE1" s="99"/>
      <c r="AF1" s="15"/>
      <c r="AG1" s="15"/>
      <c r="AH1" s="15"/>
    </row>
    <row r="2" spans="1:3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AC2" s="15"/>
      <c r="AD2" s="98"/>
      <c r="AE2" s="99"/>
      <c r="AF2" s="15"/>
      <c r="AG2" s="15"/>
      <c r="AH2" s="15"/>
    </row>
    <row r="3" spans="1:3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AC3" s="15"/>
      <c r="AD3" s="98"/>
      <c r="AE3" s="99"/>
      <c r="AF3" s="15"/>
      <c r="AG3" s="15"/>
      <c r="AH3" s="15"/>
    </row>
    <row r="4" spans="1:3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AC4" s="15"/>
      <c r="AD4" s="98"/>
      <c r="AE4" s="99"/>
      <c r="AF4" s="15"/>
      <c r="AG4" s="15"/>
      <c r="AH4" s="15"/>
    </row>
    <row r="5" spans="1:3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AC5" s="15"/>
      <c r="AD5" s="98"/>
      <c r="AE5" s="99"/>
      <c r="AF5" s="15"/>
      <c r="AG5" s="15"/>
      <c r="AH5" s="15"/>
    </row>
    <row r="6" spans="1:3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AD6" s="98"/>
      <c r="AE6" s="99"/>
    </row>
    <row r="7" spans="1:35" ht="12.75" customHeight="1" x14ac:dyDescent="0.2">
      <c r="A7" s="188" t="s">
        <v>34</v>
      </c>
      <c r="B7" s="188"/>
      <c r="C7" s="188"/>
      <c r="D7" s="188"/>
      <c r="F7" s="14"/>
      <c r="G7" s="1"/>
      <c r="H7" s="206"/>
      <c r="I7" s="206"/>
      <c r="J7" s="206"/>
      <c r="K7" s="206"/>
      <c r="L7" s="206"/>
      <c r="M7" s="206"/>
      <c r="N7" s="206"/>
      <c r="O7" s="206"/>
      <c r="P7" s="206"/>
      <c r="Q7" s="12"/>
      <c r="R7" s="12"/>
      <c r="S7" s="12"/>
      <c r="T7" s="12"/>
      <c r="U7" s="12"/>
      <c r="V7" s="16"/>
      <c r="W7" s="16"/>
      <c r="Z7" s="15" t="s">
        <v>31</v>
      </c>
      <c r="AD7" s="98"/>
      <c r="AE7" s="99"/>
    </row>
    <row r="8" spans="1:35" ht="12.75" customHeight="1" x14ac:dyDescent="0.2">
      <c r="A8" s="188"/>
      <c r="B8" s="188"/>
      <c r="C8" s="188"/>
      <c r="D8" s="188"/>
      <c r="F8" s="14"/>
      <c r="G8" s="1"/>
      <c r="U8" s="140" t="s">
        <v>77</v>
      </c>
      <c r="Y8" s="135" t="s">
        <v>461</v>
      </c>
      <c r="AD8" s="98"/>
      <c r="AE8" s="99"/>
    </row>
    <row r="9" spans="1:35" x14ac:dyDescent="0.2">
      <c r="A9" s="2" t="s">
        <v>252</v>
      </c>
      <c r="B9" s="2"/>
      <c r="C9" s="2"/>
      <c r="F9" s="14"/>
      <c r="G9" s="1"/>
      <c r="H9" s="185"/>
      <c r="I9" s="185"/>
      <c r="J9" s="66"/>
      <c r="K9" s="66"/>
      <c r="L9" s="66"/>
      <c r="M9" s="66"/>
      <c r="N9" s="66"/>
      <c r="O9" s="66"/>
      <c r="P9" s="125" t="s">
        <v>59</v>
      </c>
      <c r="Q9" s="125"/>
      <c r="R9" s="125"/>
      <c r="S9" s="125"/>
      <c r="T9" s="125"/>
      <c r="V9" s="117"/>
      <c r="W9" s="163" t="s">
        <v>371</v>
      </c>
      <c r="Y9" s="62" t="s">
        <v>81</v>
      </c>
      <c r="AD9" s="17"/>
      <c r="AE9" s="17"/>
    </row>
    <row r="10" spans="1:35" ht="13.5" thickBot="1" x14ac:dyDescent="0.25">
      <c r="A10" s="182" t="s">
        <v>42</v>
      </c>
      <c r="B10" s="182" t="s">
        <v>86</v>
      </c>
      <c r="C10" s="182"/>
      <c r="D10" s="184" t="s">
        <v>39</v>
      </c>
      <c r="E10" s="184" t="s">
        <v>11</v>
      </c>
      <c r="F10" s="203" t="s">
        <v>17</v>
      </c>
      <c r="G10" s="184" t="s">
        <v>61</v>
      </c>
      <c r="H10" s="204" t="s">
        <v>62</v>
      </c>
      <c r="I10" s="191" t="s">
        <v>63</v>
      </c>
      <c r="J10" s="68"/>
      <c r="K10" s="68"/>
      <c r="L10" s="68"/>
      <c r="M10" s="68"/>
      <c r="N10" s="68"/>
      <c r="O10" s="68"/>
      <c r="P10" s="209" t="s">
        <v>18</v>
      </c>
      <c r="Q10" s="210"/>
      <c r="R10" s="210"/>
      <c r="S10" s="210"/>
      <c r="T10" s="210"/>
      <c r="U10" s="211"/>
      <c r="V10" s="212" t="s">
        <v>19</v>
      </c>
      <c r="W10" s="214" t="s">
        <v>20</v>
      </c>
      <c r="X10" s="214" t="s">
        <v>7</v>
      </c>
      <c r="Y10" s="207" t="s">
        <v>8</v>
      </c>
      <c r="AA10" s="103" t="s">
        <v>67</v>
      </c>
      <c r="AB10" s="103" t="s">
        <v>68</v>
      </c>
      <c r="AC10" s="103" t="s">
        <v>69</v>
      </c>
      <c r="AD10" s="103">
        <v>1</v>
      </c>
      <c r="AE10" s="103">
        <v>2</v>
      </c>
      <c r="AF10" s="103" t="s">
        <v>24</v>
      </c>
      <c r="AG10" s="103" t="s">
        <v>70</v>
      </c>
      <c r="AH10" s="103" t="s">
        <v>71</v>
      </c>
      <c r="AI10" s="103" t="s">
        <v>72</v>
      </c>
    </row>
    <row r="11" spans="1:35" ht="21" x14ac:dyDescent="0.2">
      <c r="A11" s="182"/>
      <c r="B11" s="137" t="s">
        <v>87</v>
      </c>
      <c r="C11" s="137" t="s">
        <v>88</v>
      </c>
      <c r="D11" s="184"/>
      <c r="E11" s="184"/>
      <c r="F11" s="184"/>
      <c r="G11" s="184"/>
      <c r="H11" s="205"/>
      <c r="I11" s="192"/>
      <c r="J11" s="67"/>
      <c r="K11" s="67"/>
      <c r="L11" s="67"/>
      <c r="M11" s="67"/>
      <c r="N11" s="67"/>
      <c r="O11" s="67"/>
      <c r="P11" s="58">
        <v>1</v>
      </c>
      <c r="Q11" s="58">
        <v>2</v>
      </c>
      <c r="R11" s="58">
        <v>3</v>
      </c>
      <c r="S11" s="59">
        <v>4</v>
      </c>
      <c r="T11" s="60">
        <v>5</v>
      </c>
      <c r="U11" s="60">
        <v>6</v>
      </c>
      <c r="V11" s="213"/>
      <c r="W11" s="215"/>
      <c r="X11" s="215"/>
      <c r="Y11" s="208"/>
      <c r="AA11" s="87">
        <v>62</v>
      </c>
      <c r="AB11" s="87">
        <v>53</v>
      </c>
      <c r="AC11" s="87">
        <v>46</v>
      </c>
      <c r="AD11" s="88">
        <v>39</v>
      </c>
      <c r="AE11" s="88">
        <v>32</v>
      </c>
      <c r="AF11" s="88">
        <v>28</v>
      </c>
      <c r="AG11" s="152">
        <v>25</v>
      </c>
      <c r="AH11" s="152">
        <v>19</v>
      </c>
      <c r="AI11" s="153">
        <v>16</v>
      </c>
    </row>
    <row r="12" spans="1:35" x14ac:dyDescent="0.2">
      <c r="A12" s="77">
        <v>1</v>
      </c>
      <c r="B12" s="77">
        <v>1</v>
      </c>
      <c r="C12" s="77"/>
      <c r="D12" s="25" t="s">
        <v>184</v>
      </c>
      <c r="E12" s="28" t="s">
        <v>410</v>
      </c>
      <c r="F12" s="28" t="s">
        <v>90</v>
      </c>
      <c r="G12" s="25" t="s">
        <v>110</v>
      </c>
      <c r="H12" s="19" t="s">
        <v>87</v>
      </c>
      <c r="I12" s="19" t="s">
        <v>114</v>
      </c>
      <c r="J12" s="70">
        <v>4333</v>
      </c>
      <c r="K12" s="70">
        <v>4916</v>
      </c>
      <c r="L12" s="70"/>
      <c r="M12" s="70"/>
      <c r="N12" s="70"/>
      <c r="O12" s="71">
        <v>4685</v>
      </c>
      <c r="P12" s="72">
        <v>43.33</v>
      </c>
      <c r="Q12" s="72">
        <v>49.16</v>
      </c>
      <c r="R12" s="72" t="s">
        <v>387</v>
      </c>
      <c r="S12" s="72" t="s">
        <v>387</v>
      </c>
      <c r="T12" s="72" t="s">
        <v>387</v>
      </c>
      <c r="U12" s="72">
        <v>46.85</v>
      </c>
      <c r="V12" s="76">
        <v>49.16</v>
      </c>
      <c r="W12" s="80" t="s">
        <v>91</v>
      </c>
      <c r="X12" s="19">
        <v>0</v>
      </c>
      <c r="Y12" s="25" t="s">
        <v>271</v>
      </c>
      <c r="Z12" s="157" t="s">
        <v>270</v>
      </c>
    </row>
    <row r="13" spans="1:35" ht="22.5" x14ac:dyDescent="0.2">
      <c r="A13" s="77">
        <v>2</v>
      </c>
      <c r="B13" s="77"/>
      <c r="C13" s="77">
        <v>1</v>
      </c>
      <c r="D13" s="25" t="s">
        <v>231</v>
      </c>
      <c r="E13" s="28" t="s">
        <v>146</v>
      </c>
      <c r="F13" s="28" t="s">
        <v>91</v>
      </c>
      <c r="G13" s="25" t="s">
        <v>133</v>
      </c>
      <c r="H13" s="19" t="s">
        <v>88</v>
      </c>
      <c r="I13" s="19" t="s">
        <v>363</v>
      </c>
      <c r="J13" s="70">
        <v>4213</v>
      </c>
      <c r="K13" s="70">
        <v>4274</v>
      </c>
      <c r="L13" s="70">
        <v>4205</v>
      </c>
      <c r="M13" s="70">
        <v>4324</v>
      </c>
      <c r="N13" s="70">
        <v>4379</v>
      </c>
      <c r="O13" s="71">
        <v>4382</v>
      </c>
      <c r="P13" s="72">
        <v>42.13</v>
      </c>
      <c r="Q13" s="72">
        <v>42.74</v>
      </c>
      <c r="R13" s="72">
        <v>42.05</v>
      </c>
      <c r="S13" s="72">
        <v>43.24</v>
      </c>
      <c r="T13" s="72">
        <v>43.79</v>
      </c>
      <c r="U13" s="72">
        <v>43.82</v>
      </c>
      <c r="V13" s="76">
        <v>43.82</v>
      </c>
      <c r="W13" s="80" t="s">
        <v>22</v>
      </c>
      <c r="X13" s="19">
        <v>0</v>
      </c>
      <c r="Y13" s="25" t="s">
        <v>232</v>
      </c>
      <c r="Z13" s="157" t="s">
        <v>362</v>
      </c>
    </row>
    <row r="14" spans="1:35" ht="22.5" x14ac:dyDescent="0.2">
      <c r="A14" s="77">
        <v>3</v>
      </c>
      <c r="B14" s="77"/>
      <c r="C14" s="77">
        <v>2</v>
      </c>
      <c r="D14" s="25" t="s">
        <v>234</v>
      </c>
      <c r="E14" s="28" t="s">
        <v>130</v>
      </c>
      <c r="F14" s="28" t="s">
        <v>22</v>
      </c>
      <c r="G14" s="25" t="s">
        <v>141</v>
      </c>
      <c r="H14" s="19" t="s">
        <v>88</v>
      </c>
      <c r="I14" s="19" t="s">
        <v>233</v>
      </c>
      <c r="J14" s="70">
        <v>4207</v>
      </c>
      <c r="K14" s="70">
        <v>4186</v>
      </c>
      <c r="L14" s="70">
        <v>4196</v>
      </c>
      <c r="M14" s="70"/>
      <c r="N14" s="70">
        <v>4106</v>
      </c>
      <c r="O14" s="70">
        <v>3939</v>
      </c>
      <c r="P14" s="72">
        <v>42.07</v>
      </c>
      <c r="Q14" s="72">
        <v>41.86</v>
      </c>
      <c r="R14" s="72">
        <v>41.96</v>
      </c>
      <c r="S14" s="72" t="s">
        <v>387</v>
      </c>
      <c r="T14" s="72">
        <v>41.06</v>
      </c>
      <c r="U14" s="72">
        <v>39.39</v>
      </c>
      <c r="V14" s="76">
        <v>42.07</v>
      </c>
      <c r="W14" s="80" t="s">
        <v>22</v>
      </c>
      <c r="X14" s="19">
        <v>0</v>
      </c>
      <c r="Y14" s="25" t="s">
        <v>370</v>
      </c>
      <c r="Z14" s="157" t="s">
        <v>369</v>
      </c>
    </row>
    <row r="15" spans="1:35" ht="22.5" x14ac:dyDescent="0.2">
      <c r="A15" s="77">
        <v>4</v>
      </c>
      <c r="B15" s="77">
        <v>2</v>
      </c>
      <c r="C15" s="77"/>
      <c r="D15" s="25" t="s">
        <v>165</v>
      </c>
      <c r="E15" s="28" t="s">
        <v>320</v>
      </c>
      <c r="F15" s="28" t="s">
        <v>23</v>
      </c>
      <c r="G15" s="25" t="s">
        <v>110</v>
      </c>
      <c r="H15" s="19" t="s">
        <v>87</v>
      </c>
      <c r="I15" s="19" t="s">
        <v>155</v>
      </c>
      <c r="J15" s="70">
        <v>3542</v>
      </c>
      <c r="K15" s="70">
        <v>3445</v>
      </c>
      <c r="L15" s="70"/>
      <c r="M15" s="70">
        <v>3552</v>
      </c>
      <c r="N15" s="70"/>
      <c r="O15" s="70"/>
      <c r="P15" s="72">
        <v>35.42</v>
      </c>
      <c r="Q15" s="72">
        <v>34.450000000000003</v>
      </c>
      <c r="R15" s="72" t="s">
        <v>387</v>
      </c>
      <c r="S15" s="72">
        <v>35.520000000000003</v>
      </c>
      <c r="T15" s="72" t="s">
        <v>387</v>
      </c>
      <c r="U15" s="72" t="s">
        <v>387</v>
      </c>
      <c r="V15" s="76">
        <v>35.520000000000003</v>
      </c>
      <c r="W15" s="80" t="s">
        <v>23</v>
      </c>
      <c r="X15" s="19">
        <v>0</v>
      </c>
      <c r="Y15" s="25" t="s">
        <v>117</v>
      </c>
      <c r="Z15" s="157" t="s">
        <v>318</v>
      </c>
    </row>
    <row r="16" spans="1:35" x14ac:dyDescent="0.2">
      <c r="A16" s="77">
        <v>5</v>
      </c>
      <c r="B16" s="77"/>
      <c r="C16" s="77">
        <v>3</v>
      </c>
      <c r="D16" s="25" t="s">
        <v>403</v>
      </c>
      <c r="E16" s="28" t="s">
        <v>404</v>
      </c>
      <c r="F16" s="28" t="s">
        <v>23</v>
      </c>
      <c r="G16" s="25" t="s">
        <v>133</v>
      </c>
      <c r="H16" s="19" t="s">
        <v>88</v>
      </c>
      <c r="I16" s="19" t="s">
        <v>135</v>
      </c>
      <c r="J16" s="70"/>
      <c r="K16" s="70">
        <v>3118</v>
      </c>
      <c r="L16" s="70">
        <v>3082</v>
      </c>
      <c r="M16" s="70"/>
      <c r="N16" s="70">
        <v>3030</v>
      </c>
      <c r="O16" s="70"/>
      <c r="P16" s="72" t="s">
        <v>387</v>
      </c>
      <c r="Q16" s="72">
        <v>31.18</v>
      </c>
      <c r="R16" s="72">
        <v>30.82</v>
      </c>
      <c r="S16" s="72" t="s">
        <v>387</v>
      </c>
      <c r="T16" s="72">
        <v>30.3</v>
      </c>
      <c r="U16" s="72" t="s">
        <v>387</v>
      </c>
      <c r="V16" s="76">
        <v>31.18</v>
      </c>
      <c r="W16" s="80" t="s">
        <v>24</v>
      </c>
      <c r="X16" s="19">
        <v>0</v>
      </c>
      <c r="Y16" s="25" t="s">
        <v>405</v>
      </c>
      <c r="Z16" s="15" t="s">
        <v>401</v>
      </c>
    </row>
    <row r="17" spans="1:38" s="21" customFormat="1" ht="12.75" customHeight="1" x14ac:dyDescent="0.2">
      <c r="A17" s="22"/>
      <c r="B17" s="22"/>
      <c r="C17" s="22"/>
      <c r="E17" s="20"/>
      <c r="F17" s="20"/>
      <c r="AA17" s="35"/>
      <c r="AB17" s="36"/>
      <c r="AC17" s="35"/>
      <c r="AD17" s="35"/>
      <c r="AE17" s="35"/>
      <c r="AF17" s="35"/>
      <c r="AG17" s="35"/>
      <c r="AH17" s="35"/>
      <c r="AI17" s="38"/>
      <c r="AJ17" s="37"/>
      <c r="AK17" s="38"/>
      <c r="AL17" s="38"/>
    </row>
    <row r="18" spans="1:38" s="21" customFormat="1" ht="12.75" customHeight="1" x14ac:dyDescent="0.2">
      <c r="A18" s="22"/>
      <c r="B18" s="22"/>
      <c r="C18" s="22"/>
      <c r="E18" s="20"/>
      <c r="F18" s="20"/>
      <c r="Z18" s="44"/>
      <c r="AA18" s="35"/>
      <c r="AB18" s="36"/>
      <c r="AC18" s="35"/>
      <c r="AD18" s="35"/>
      <c r="AE18" s="35"/>
      <c r="AF18" s="35"/>
      <c r="AG18" s="35"/>
      <c r="AH18" s="35"/>
      <c r="AI18" s="38"/>
      <c r="AJ18" s="37"/>
      <c r="AK18" s="38"/>
      <c r="AL18" s="38"/>
    </row>
    <row r="19" spans="1:38" s="21" customFormat="1" ht="12.75" customHeight="1" x14ac:dyDescent="0.2">
      <c r="A19" s="22"/>
      <c r="B19" s="22"/>
      <c r="C19" s="22"/>
      <c r="E19" s="20"/>
      <c r="F19" s="20"/>
      <c r="AA19" s="35"/>
      <c r="AB19" s="36"/>
      <c r="AC19" s="35"/>
      <c r="AD19" s="35"/>
      <c r="AE19" s="35"/>
      <c r="AF19" s="35"/>
      <c r="AG19" s="35"/>
      <c r="AH19" s="35"/>
      <c r="AI19" s="38"/>
      <c r="AJ19" s="37"/>
      <c r="AK19" s="38"/>
      <c r="AL19" s="38"/>
    </row>
    <row r="20" spans="1:38" s="21" customFormat="1" ht="12.75" customHeight="1" x14ac:dyDescent="0.2">
      <c r="A20" s="22"/>
      <c r="B20" s="22"/>
      <c r="C20" s="22"/>
      <c r="E20" s="20"/>
      <c r="F20" s="20"/>
      <c r="Z20" s="44"/>
      <c r="AA20" s="35"/>
      <c r="AB20" s="36"/>
      <c r="AC20" s="35"/>
      <c r="AD20" s="35"/>
      <c r="AE20" s="35"/>
      <c r="AF20" s="35"/>
      <c r="AG20" s="35"/>
      <c r="AH20" s="35"/>
      <c r="AI20" s="38"/>
      <c r="AJ20" s="37"/>
      <c r="AK20" s="38"/>
      <c r="AL20" s="38"/>
    </row>
    <row r="21" spans="1:38" s="21" customFormat="1" ht="12.75" customHeight="1" x14ac:dyDescent="0.2">
      <c r="A21" s="22"/>
      <c r="B21" s="22"/>
      <c r="C21" s="22"/>
      <c r="E21" s="20"/>
      <c r="F21" s="20"/>
      <c r="AA21" s="35"/>
      <c r="AB21" s="36"/>
      <c r="AC21" s="35"/>
      <c r="AD21" s="35"/>
      <c r="AE21" s="35"/>
      <c r="AF21" s="35"/>
      <c r="AG21" s="35"/>
      <c r="AH21" s="35"/>
      <c r="AI21" s="38"/>
      <c r="AJ21" s="37"/>
      <c r="AK21" s="38"/>
      <c r="AL21" s="38"/>
    </row>
    <row r="22" spans="1:38" s="21" customFormat="1" ht="12.75" customHeight="1" x14ac:dyDescent="0.2">
      <c r="A22" s="22"/>
      <c r="B22" s="22"/>
      <c r="C22" s="22"/>
      <c r="E22" s="20"/>
      <c r="F22" s="20"/>
      <c r="AA22" s="35"/>
      <c r="AB22" s="36"/>
      <c r="AC22" s="35"/>
      <c r="AD22" s="35"/>
      <c r="AE22" s="35"/>
      <c r="AF22" s="35"/>
      <c r="AG22" s="35"/>
      <c r="AH22" s="35"/>
      <c r="AI22" s="38"/>
      <c r="AJ22" s="37"/>
      <c r="AK22" s="38"/>
      <c r="AL22" s="38"/>
    </row>
    <row r="23" spans="1:38" s="21" customFormat="1" ht="12.75" customHeight="1" x14ac:dyDescent="0.2">
      <c r="A23" s="22"/>
      <c r="B23" s="22"/>
      <c r="C23" s="22"/>
      <c r="E23" s="20"/>
      <c r="F23" s="20"/>
      <c r="AA23" s="35"/>
      <c r="AB23" s="36"/>
      <c r="AC23" s="35"/>
      <c r="AD23" s="35"/>
      <c r="AE23" s="35"/>
      <c r="AF23" s="35"/>
      <c r="AG23" s="35"/>
      <c r="AH23" s="35"/>
      <c r="AI23" s="38"/>
      <c r="AJ23" s="37"/>
      <c r="AK23" s="38"/>
      <c r="AL23" s="38"/>
    </row>
    <row r="24" spans="1:38" s="21" customFormat="1" ht="12.75" customHeight="1" x14ac:dyDescent="0.2">
      <c r="A24" s="22"/>
      <c r="B24" s="22"/>
      <c r="C24" s="22"/>
      <c r="E24" s="20"/>
      <c r="F24" s="20"/>
      <c r="AA24" s="35"/>
      <c r="AB24" s="36"/>
      <c r="AC24" s="35"/>
      <c r="AD24" s="35"/>
      <c r="AE24" s="35"/>
      <c r="AF24" s="35"/>
      <c r="AG24" s="35"/>
      <c r="AH24" s="35"/>
      <c r="AI24" s="38"/>
      <c r="AJ24" s="37"/>
      <c r="AK24" s="38"/>
      <c r="AL24" s="38"/>
    </row>
    <row r="25" spans="1:38" s="21" customFormat="1" ht="12.75" customHeight="1" x14ac:dyDescent="0.2">
      <c r="A25" s="22"/>
      <c r="B25" s="22"/>
      <c r="C25" s="22"/>
      <c r="E25" s="20"/>
      <c r="F25" s="20"/>
      <c r="AA25" s="35"/>
      <c r="AB25" s="36"/>
      <c r="AC25" s="35"/>
      <c r="AD25" s="35"/>
      <c r="AE25" s="35"/>
      <c r="AF25" s="35"/>
      <c r="AG25" s="35"/>
      <c r="AH25" s="35"/>
      <c r="AI25" s="38"/>
      <c r="AJ25" s="37"/>
      <c r="AK25" s="38"/>
      <c r="AL25" s="38"/>
    </row>
    <row r="26" spans="1:38" s="21" customFormat="1" ht="12.75" customHeight="1" x14ac:dyDescent="0.2">
      <c r="A26" s="22"/>
      <c r="B26" s="22"/>
      <c r="C26" s="22"/>
      <c r="E26" s="20"/>
      <c r="F26" s="20"/>
      <c r="Z26" s="44"/>
      <c r="AA26" s="35"/>
      <c r="AB26" s="36"/>
      <c r="AC26" s="35"/>
      <c r="AD26" s="35"/>
      <c r="AE26" s="35"/>
      <c r="AF26" s="35"/>
      <c r="AG26" s="35"/>
      <c r="AH26" s="35"/>
      <c r="AI26" s="38"/>
      <c r="AJ26" s="38"/>
      <c r="AK26" s="38"/>
      <c r="AL26" s="38"/>
    </row>
    <row r="27" spans="1:38" s="21" customFormat="1" ht="12.75" customHeight="1" x14ac:dyDescent="0.2">
      <c r="A27" s="22"/>
      <c r="B27" s="22"/>
      <c r="C27" s="22"/>
      <c r="E27" s="20"/>
      <c r="F27" s="20"/>
      <c r="AA27" s="35"/>
      <c r="AB27" s="36"/>
      <c r="AC27" s="35"/>
      <c r="AD27" s="35"/>
      <c r="AE27" s="35"/>
      <c r="AF27" s="35"/>
      <c r="AG27" s="35"/>
      <c r="AH27" s="35"/>
      <c r="AI27" s="38"/>
      <c r="AJ27" s="37"/>
      <c r="AK27" s="38"/>
      <c r="AL27" s="38"/>
    </row>
    <row r="28" spans="1:38" s="21" customFormat="1" ht="12.75" customHeight="1" x14ac:dyDescent="0.2">
      <c r="A28" s="22"/>
      <c r="B28" s="22"/>
      <c r="C28" s="22"/>
      <c r="E28" s="20"/>
      <c r="F28" s="20"/>
      <c r="Z28" s="44"/>
      <c r="AA28" s="35"/>
      <c r="AB28" s="36"/>
      <c r="AC28" s="35"/>
      <c r="AD28" s="35"/>
      <c r="AE28" s="35"/>
      <c r="AF28" s="35"/>
      <c r="AG28" s="35"/>
      <c r="AH28" s="35"/>
      <c r="AI28" s="38"/>
      <c r="AJ28" s="37"/>
      <c r="AK28" s="38"/>
      <c r="AL28" s="38"/>
    </row>
    <row r="29" spans="1:38" s="21" customFormat="1" ht="12.75" customHeight="1" x14ac:dyDescent="0.2">
      <c r="A29" s="22"/>
      <c r="B29" s="22"/>
      <c r="C29" s="22"/>
      <c r="E29" s="20"/>
      <c r="F29" s="20"/>
      <c r="AA29" s="35"/>
      <c r="AB29" s="36"/>
      <c r="AC29" s="35"/>
      <c r="AD29" s="35"/>
      <c r="AE29" s="35"/>
      <c r="AF29" s="35"/>
      <c r="AG29" s="35"/>
      <c r="AH29" s="35"/>
      <c r="AI29" s="38"/>
      <c r="AJ29" s="37"/>
      <c r="AK29" s="38"/>
      <c r="AL29" s="38"/>
    </row>
    <row r="30" spans="1:38" s="21" customFormat="1" ht="12.75" customHeight="1" x14ac:dyDescent="0.2">
      <c r="A30" s="22"/>
      <c r="B30" s="22"/>
      <c r="C30" s="22"/>
      <c r="E30" s="20"/>
      <c r="F30" s="20"/>
      <c r="Z30" s="44"/>
      <c r="AA30" s="35"/>
      <c r="AB30" s="36"/>
      <c r="AC30" s="35"/>
      <c r="AD30" s="35"/>
      <c r="AE30" s="35"/>
      <c r="AF30" s="35"/>
      <c r="AG30" s="35"/>
      <c r="AH30" s="35"/>
      <c r="AI30" s="38"/>
      <c r="AJ30" s="37"/>
      <c r="AK30" s="38"/>
      <c r="AL30" s="38"/>
    </row>
    <row r="31" spans="1:38" s="21" customFormat="1" ht="12.75" customHeight="1" x14ac:dyDescent="0.2">
      <c r="A31" s="22"/>
      <c r="B31" s="22"/>
      <c r="C31" s="22"/>
      <c r="E31" s="20"/>
      <c r="F31" s="20"/>
      <c r="AA31" s="35"/>
      <c r="AB31" s="36"/>
      <c r="AC31" s="35"/>
      <c r="AD31" s="35"/>
      <c r="AE31" s="35"/>
      <c r="AF31" s="35"/>
      <c r="AG31" s="35"/>
      <c r="AH31" s="35"/>
      <c r="AI31" s="38"/>
      <c r="AJ31" s="37"/>
      <c r="AK31" s="38"/>
      <c r="AL31" s="38"/>
    </row>
    <row r="32" spans="1:38" s="21" customFormat="1" ht="12.75" customHeight="1" x14ac:dyDescent="0.2">
      <c r="A32" s="22"/>
      <c r="B32" s="22"/>
      <c r="C32" s="22"/>
      <c r="E32" s="20"/>
      <c r="F32" s="20"/>
      <c r="Z32" s="44"/>
      <c r="AA32" s="35"/>
      <c r="AB32" s="36"/>
      <c r="AC32" s="35"/>
      <c r="AD32" s="35"/>
      <c r="AE32" s="35"/>
      <c r="AF32" s="35"/>
      <c r="AG32" s="35"/>
      <c r="AH32" s="35"/>
      <c r="AI32" s="38"/>
      <c r="AJ32" s="37"/>
      <c r="AK32" s="38"/>
      <c r="AL32" s="38"/>
    </row>
    <row r="33" spans="1:38" s="21" customFormat="1" ht="12.75" customHeight="1" x14ac:dyDescent="0.2">
      <c r="A33" s="22"/>
      <c r="B33" s="22"/>
      <c r="C33" s="22"/>
      <c r="E33" s="20"/>
      <c r="F33" s="20"/>
      <c r="AA33" s="35"/>
      <c r="AB33" s="36"/>
      <c r="AC33" s="35"/>
      <c r="AD33" s="35"/>
      <c r="AE33" s="35"/>
      <c r="AF33" s="35"/>
      <c r="AG33" s="35"/>
      <c r="AH33" s="35"/>
      <c r="AI33" s="38"/>
      <c r="AJ33" s="37"/>
      <c r="AK33" s="38"/>
      <c r="AL33" s="38"/>
    </row>
    <row r="34" spans="1:38" s="21" customFormat="1" ht="12.75" customHeight="1" x14ac:dyDescent="0.2">
      <c r="A34" s="22"/>
      <c r="B34" s="22"/>
      <c r="C34" s="22"/>
      <c r="E34" s="20"/>
      <c r="F34" s="20"/>
      <c r="Z34" s="44"/>
      <c r="AA34" s="35"/>
      <c r="AB34" s="36"/>
      <c r="AC34" s="35"/>
      <c r="AD34" s="35"/>
      <c r="AE34" s="35"/>
      <c r="AF34" s="35"/>
      <c r="AG34" s="35"/>
      <c r="AH34" s="35"/>
      <c r="AI34" s="38"/>
      <c r="AJ34" s="37"/>
      <c r="AK34" s="38"/>
      <c r="AL34" s="38"/>
    </row>
    <row r="35" spans="1:38" s="21" customFormat="1" ht="12.75" customHeight="1" x14ac:dyDescent="0.2">
      <c r="A35" s="22"/>
      <c r="B35" s="22"/>
      <c r="C35" s="22"/>
      <c r="E35" s="20"/>
      <c r="F35" s="20"/>
      <c r="AA35" s="35"/>
      <c r="AB35" s="36"/>
      <c r="AC35" s="35"/>
      <c r="AD35" s="35"/>
      <c r="AE35" s="35"/>
      <c r="AF35" s="35"/>
      <c r="AG35" s="35"/>
      <c r="AH35" s="35"/>
      <c r="AI35" s="38"/>
      <c r="AJ35" s="37"/>
      <c r="AK35" s="38"/>
      <c r="AL35" s="38"/>
    </row>
    <row r="36" spans="1:38" s="21" customFormat="1" ht="12.75" customHeight="1" x14ac:dyDescent="0.2">
      <c r="A36" s="22"/>
      <c r="B36" s="22"/>
      <c r="C36" s="22"/>
      <c r="E36" s="20"/>
      <c r="F36" s="20"/>
      <c r="Z36" s="24"/>
      <c r="AA36" s="35"/>
      <c r="AB36" s="36"/>
      <c r="AC36" s="35"/>
      <c r="AD36" s="35"/>
      <c r="AE36" s="35"/>
      <c r="AF36" s="35"/>
      <c r="AG36" s="35"/>
      <c r="AH36" s="35"/>
      <c r="AI36" s="38"/>
      <c r="AJ36" s="37"/>
      <c r="AK36" s="38"/>
      <c r="AL36" s="38"/>
    </row>
    <row r="37" spans="1:38" s="21" customFormat="1" ht="12.75" customHeight="1" x14ac:dyDescent="0.2">
      <c r="A37" s="22"/>
      <c r="B37" s="22"/>
      <c r="C37" s="22"/>
      <c r="E37" s="20"/>
      <c r="F37" s="20"/>
      <c r="Z37" s="23"/>
      <c r="AA37" s="35"/>
      <c r="AB37" s="36"/>
      <c r="AC37" s="35"/>
      <c r="AD37" s="35"/>
      <c r="AE37" s="35"/>
      <c r="AF37" s="35"/>
      <c r="AG37" s="35"/>
      <c r="AH37" s="35"/>
      <c r="AI37" s="38"/>
      <c r="AJ37" s="37"/>
      <c r="AK37" s="38"/>
      <c r="AL37" s="38"/>
    </row>
    <row r="38" spans="1:38" ht="12.75" customHeight="1" x14ac:dyDescent="0.2">
      <c r="Z38" s="4"/>
      <c r="AA38" s="26"/>
      <c r="AB38" s="26"/>
      <c r="AC38" s="31"/>
      <c r="AD38" s="31"/>
      <c r="AE38" s="31"/>
      <c r="AF38" s="31"/>
      <c r="AG38" s="31"/>
      <c r="AH38" s="31"/>
      <c r="AI38" s="26"/>
      <c r="AJ38" s="26"/>
      <c r="AK38" s="26"/>
      <c r="AL38" s="26"/>
    </row>
    <row r="39" spans="1:38" ht="12.75" customHeight="1" x14ac:dyDescent="0.2">
      <c r="Z39" s="23"/>
      <c r="AA39" s="35"/>
      <c r="AB39" s="36"/>
      <c r="AC39" s="31"/>
      <c r="AD39" s="31"/>
      <c r="AE39" s="31"/>
      <c r="AF39" s="31"/>
      <c r="AG39" s="31"/>
      <c r="AH39" s="31"/>
      <c r="AI39" s="26"/>
      <c r="AJ39" s="37"/>
      <c r="AK39" s="26"/>
      <c r="AL39" s="26"/>
    </row>
    <row r="40" spans="1:38" ht="12.75" customHeight="1" x14ac:dyDescent="0.2">
      <c r="AA40" s="26"/>
      <c r="AB40" s="26"/>
      <c r="AC40" s="31"/>
      <c r="AD40" s="31"/>
      <c r="AE40" s="31"/>
      <c r="AF40" s="31"/>
      <c r="AG40" s="31"/>
      <c r="AH40" s="31"/>
      <c r="AI40" s="26"/>
      <c r="AJ40" s="26"/>
      <c r="AK40" s="26"/>
      <c r="AL40" s="26"/>
    </row>
    <row r="41" spans="1:38" ht="12.75" customHeight="1" x14ac:dyDescent="0.2">
      <c r="AA41" s="26"/>
      <c r="AB41" s="26"/>
      <c r="AC41" s="31"/>
      <c r="AD41" s="31"/>
      <c r="AE41" s="31"/>
      <c r="AF41" s="31"/>
      <c r="AG41" s="31"/>
      <c r="AH41" s="31"/>
      <c r="AI41" s="26"/>
      <c r="AJ41" s="26"/>
      <c r="AK41" s="26"/>
      <c r="AL41" s="26"/>
    </row>
    <row r="42" spans="1:38" ht="12.75" customHeight="1" x14ac:dyDescent="0.2">
      <c r="AA42" s="26"/>
      <c r="AB42" s="26"/>
      <c r="AC42" s="31"/>
      <c r="AD42" s="31"/>
      <c r="AE42" s="31"/>
      <c r="AF42" s="31"/>
      <c r="AG42" s="31"/>
      <c r="AH42" s="31"/>
      <c r="AI42" s="26"/>
      <c r="AJ42" s="26"/>
      <c r="AK42" s="26"/>
      <c r="AL42" s="26"/>
    </row>
    <row r="43" spans="1:38" ht="12.75" customHeight="1" x14ac:dyDescent="0.2">
      <c r="AA43" s="26"/>
      <c r="AB43" s="26"/>
      <c r="AC43" s="31"/>
      <c r="AD43" s="31"/>
      <c r="AE43" s="31"/>
      <c r="AF43" s="31"/>
      <c r="AG43" s="31"/>
      <c r="AH43" s="31"/>
      <c r="AI43" s="26"/>
      <c r="AJ43" s="26"/>
      <c r="AK43" s="26"/>
      <c r="AL43" s="26"/>
    </row>
    <row r="44" spans="1:38" ht="12.75" customHeight="1" x14ac:dyDescent="0.2">
      <c r="AA44" s="26"/>
      <c r="AB44" s="26"/>
      <c r="AC44" s="31"/>
      <c r="AD44" s="31"/>
      <c r="AE44" s="31"/>
      <c r="AF44" s="31"/>
      <c r="AG44" s="31"/>
      <c r="AH44" s="31"/>
      <c r="AI44" s="26"/>
      <c r="AJ44" s="26"/>
      <c r="AK44" s="26"/>
      <c r="AL44" s="26"/>
    </row>
    <row r="45" spans="1:38" ht="12.75" customHeight="1" x14ac:dyDescent="0.2">
      <c r="AA45" s="26"/>
      <c r="AB45" s="26"/>
      <c r="AC45" s="31"/>
      <c r="AD45" s="31"/>
      <c r="AE45" s="31"/>
      <c r="AF45" s="31"/>
      <c r="AG45" s="31"/>
      <c r="AH45" s="31"/>
      <c r="AI45" s="26"/>
      <c r="AJ45" s="26"/>
      <c r="AK45" s="26"/>
      <c r="AL45" s="26"/>
    </row>
    <row r="46" spans="1:38" ht="12.75" customHeight="1" x14ac:dyDescent="0.2">
      <c r="AA46" s="26"/>
      <c r="AB46" s="26"/>
      <c r="AC46" s="31"/>
      <c r="AD46" s="31"/>
      <c r="AE46" s="31"/>
      <c r="AF46" s="31"/>
      <c r="AG46" s="31"/>
      <c r="AH46" s="31"/>
      <c r="AI46" s="26"/>
      <c r="AJ46" s="26"/>
      <c r="AK46" s="26"/>
      <c r="AL46" s="26"/>
    </row>
    <row r="47" spans="1:38" ht="12.75" customHeight="1" x14ac:dyDescent="0.2">
      <c r="AA47" s="26"/>
      <c r="AB47" s="26"/>
      <c r="AC47" s="31"/>
      <c r="AD47" s="31"/>
      <c r="AE47" s="31"/>
      <c r="AF47" s="31"/>
      <c r="AG47" s="31"/>
      <c r="AH47" s="31"/>
      <c r="AI47" s="26"/>
      <c r="AJ47" s="26"/>
      <c r="AK47" s="26"/>
      <c r="AL47" s="26"/>
    </row>
    <row r="48" spans="1:38" ht="12.75" customHeight="1" x14ac:dyDescent="0.2">
      <c r="AA48" s="26"/>
      <c r="AB48" s="26"/>
      <c r="AC48" s="31"/>
      <c r="AD48" s="31"/>
      <c r="AE48" s="31"/>
      <c r="AF48" s="31"/>
      <c r="AG48" s="31"/>
      <c r="AH48" s="31"/>
      <c r="AI48" s="26"/>
      <c r="AJ48" s="26"/>
      <c r="AK48" s="26"/>
      <c r="AL48" s="26"/>
    </row>
    <row r="49" spans="27:38" ht="12.75" customHeight="1" x14ac:dyDescent="0.2">
      <c r="AA49" s="26"/>
      <c r="AB49" s="26"/>
      <c r="AC49" s="31"/>
      <c r="AD49" s="31"/>
      <c r="AE49" s="31"/>
      <c r="AF49" s="31"/>
      <c r="AG49" s="31"/>
      <c r="AH49" s="31"/>
      <c r="AI49" s="26"/>
      <c r="AJ49" s="26"/>
      <c r="AK49" s="26"/>
      <c r="AL49" s="26"/>
    </row>
    <row r="50" spans="27:38" ht="12.75" customHeight="1" x14ac:dyDescent="0.2">
      <c r="AA50" s="26"/>
      <c r="AB50" s="26"/>
      <c r="AC50" s="31"/>
      <c r="AD50" s="31"/>
      <c r="AE50" s="31"/>
      <c r="AF50" s="31"/>
      <c r="AG50" s="31"/>
      <c r="AH50" s="31"/>
      <c r="AI50" s="26"/>
      <c r="AJ50" s="26"/>
      <c r="AK50" s="26"/>
      <c r="AL50" s="26"/>
    </row>
    <row r="51" spans="27:38" ht="12.75" customHeight="1" x14ac:dyDescent="0.2">
      <c r="AA51" s="26"/>
      <c r="AB51" s="26"/>
      <c r="AC51" s="31"/>
      <c r="AD51" s="31"/>
      <c r="AE51" s="31"/>
      <c r="AF51" s="31"/>
      <c r="AG51" s="31"/>
      <c r="AH51" s="31"/>
      <c r="AI51" s="26"/>
      <c r="AJ51" s="26"/>
      <c r="AK51" s="26"/>
      <c r="AL51" s="26"/>
    </row>
    <row r="52" spans="27:38" ht="12.75" customHeight="1" x14ac:dyDescent="0.2">
      <c r="AA52" s="26"/>
      <c r="AB52" s="26"/>
      <c r="AC52" s="31"/>
      <c r="AD52" s="31"/>
      <c r="AE52" s="31"/>
      <c r="AF52" s="31"/>
      <c r="AG52" s="31"/>
      <c r="AH52" s="31"/>
      <c r="AI52" s="26"/>
      <c r="AJ52" s="26"/>
      <c r="AK52" s="26"/>
      <c r="AL52" s="26"/>
    </row>
    <row r="53" spans="27:38" ht="12.75" customHeight="1" x14ac:dyDescent="0.2">
      <c r="AA53" s="26"/>
      <c r="AB53" s="26"/>
      <c r="AC53" s="31"/>
      <c r="AD53" s="31"/>
      <c r="AE53" s="31"/>
      <c r="AF53" s="31"/>
      <c r="AG53" s="31"/>
      <c r="AH53" s="31"/>
      <c r="AI53" s="26"/>
      <c r="AJ53" s="26"/>
      <c r="AK53" s="26"/>
      <c r="AL53" s="26"/>
    </row>
  </sheetData>
  <sortState ref="A12:AR16">
    <sortCondition ref="A12"/>
  </sortState>
  <mergeCells count="23">
    <mergeCell ref="A10:A11"/>
    <mergeCell ref="D10:D11"/>
    <mergeCell ref="E10:E11"/>
    <mergeCell ref="F10:F11"/>
    <mergeCell ref="A5:Y5"/>
    <mergeCell ref="H9:I9"/>
    <mergeCell ref="I10:I11"/>
    <mergeCell ref="P10:U10"/>
    <mergeCell ref="A8:D8"/>
    <mergeCell ref="G10:G11"/>
    <mergeCell ref="H10:H11"/>
    <mergeCell ref="B10:C10"/>
    <mergeCell ref="V10:V11"/>
    <mergeCell ref="W10:W11"/>
    <mergeCell ref="X10:X11"/>
    <mergeCell ref="Y10:Y11"/>
    <mergeCell ref="A1:Y1"/>
    <mergeCell ref="A2:Y2"/>
    <mergeCell ref="A3:Y3"/>
    <mergeCell ref="A6:Y6"/>
    <mergeCell ref="A7:D7"/>
    <mergeCell ref="H7:P7"/>
    <mergeCell ref="A4:Y4"/>
  </mergeCells>
  <phoneticPr fontId="1" type="noConversion"/>
  <printOptions horizontalCentered="1"/>
  <pageMargins left="0.15748031496062992" right="0.19685039370078741" top="0.78740157480314965" bottom="0.19685039370078741" header="0.51181102362204722" footer="0.51181102362204722"/>
  <pageSetup paperSize="9" scale="9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 enableFormatConditionsCalculation="0">
    <tabColor indexed="40"/>
  </sheetPr>
  <dimension ref="A1:AL50"/>
  <sheetViews>
    <sheetView topLeftCell="A4" zoomScale="110" zoomScaleNormal="110" workbookViewId="0">
      <selection activeCell="D12" sqref="D12"/>
    </sheetView>
  </sheetViews>
  <sheetFormatPr defaultRowHeight="12.75" outlineLevelCol="1" x14ac:dyDescent="0.2"/>
  <cols>
    <col min="1" max="1" width="4.5703125" style="12" customWidth="1"/>
    <col min="2" max="2" width="5.28515625" style="12" bestFit="1" customWidth="1"/>
    <col min="3" max="3" width="6.5703125" style="12" bestFit="1" customWidth="1"/>
    <col min="4" max="4" width="17" style="15" customWidth="1"/>
    <col min="5" max="5" width="8.7109375" style="16" customWidth="1"/>
    <col min="6" max="6" width="5.42578125" style="16" customWidth="1"/>
    <col min="7" max="7" width="15.7109375" style="15" customWidth="1"/>
    <col min="8" max="8" width="6.7109375" style="15" customWidth="1"/>
    <col min="9" max="9" width="16.42578125" style="15" customWidth="1"/>
    <col min="10" max="15" width="7" style="15" hidden="1" customWidth="1" outlineLevel="1"/>
    <col min="16" max="16" width="5.42578125" style="15" customWidth="1" collapsed="1"/>
    <col min="17" max="18" width="5.28515625" style="15" customWidth="1"/>
    <col min="19" max="19" width="6.85546875" style="15" customWidth="1"/>
    <col min="20" max="21" width="5.28515625" style="15" customWidth="1"/>
    <col min="22" max="22" width="8" style="15" customWidth="1"/>
    <col min="23" max="23" width="6.140625" style="15" customWidth="1"/>
    <col min="24" max="24" width="7" style="15" hidden="1" customWidth="1"/>
    <col min="25" max="25" width="20.42578125" style="15" customWidth="1"/>
    <col min="26" max="26" width="8" style="15" hidden="1" customWidth="1" outlineLevel="1"/>
    <col min="27" max="28" width="6.5703125" style="15" hidden="1" customWidth="1" outlineLevel="1"/>
    <col min="29" max="34" width="0" style="16" hidden="1" customWidth="1" outlineLevel="1"/>
    <col min="35" max="35" width="0" style="15" hidden="1" customWidth="1" outlineLevel="1"/>
    <col min="36" max="36" width="11.42578125" style="15" customWidth="1" collapsed="1"/>
    <col min="37" max="37" width="3.5703125" style="15" customWidth="1"/>
    <col min="38" max="16384" width="9.140625" style="15"/>
  </cols>
  <sheetData>
    <row r="1" spans="1:38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AC1" s="15"/>
      <c r="AD1" s="98"/>
      <c r="AE1" s="99"/>
      <c r="AF1" s="15"/>
      <c r="AG1" s="15"/>
      <c r="AH1" s="15"/>
    </row>
    <row r="2" spans="1:38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AC2" s="15"/>
      <c r="AD2" s="98"/>
      <c r="AE2" s="99"/>
      <c r="AF2" s="15"/>
      <c r="AG2" s="15"/>
      <c r="AH2" s="15"/>
    </row>
    <row r="3" spans="1:38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AC3" s="15"/>
      <c r="AD3" s="98"/>
      <c r="AE3" s="99"/>
      <c r="AF3" s="15"/>
      <c r="AG3" s="15"/>
      <c r="AH3" s="15"/>
    </row>
    <row r="4" spans="1:38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AC4" s="15"/>
      <c r="AD4" s="98"/>
      <c r="AE4" s="99"/>
      <c r="AF4" s="15"/>
      <c r="AG4" s="15"/>
      <c r="AH4" s="15"/>
    </row>
    <row r="5" spans="1:38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AC5" s="15"/>
      <c r="AD5" s="98"/>
      <c r="AE5" s="99"/>
      <c r="AF5" s="15"/>
      <c r="AG5" s="15"/>
      <c r="AH5" s="15"/>
    </row>
    <row r="6" spans="1:38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AD6" s="98"/>
      <c r="AE6" s="99"/>
    </row>
    <row r="7" spans="1:38" ht="12.75" customHeight="1" x14ac:dyDescent="0.2">
      <c r="A7" s="188" t="s">
        <v>35</v>
      </c>
      <c r="B7" s="188"/>
      <c r="C7" s="188"/>
      <c r="D7" s="188"/>
      <c r="F7" s="14"/>
      <c r="G7" s="1"/>
      <c r="H7" s="206"/>
      <c r="I7" s="206"/>
      <c r="J7" s="206"/>
      <c r="K7" s="206"/>
      <c r="L7" s="206"/>
      <c r="M7" s="206"/>
      <c r="N7" s="206"/>
      <c r="O7" s="206"/>
      <c r="P7" s="206"/>
      <c r="Q7" s="12"/>
      <c r="R7" s="12"/>
      <c r="S7" s="12"/>
      <c r="T7" s="12"/>
      <c r="U7" s="12"/>
      <c r="V7" s="16"/>
      <c r="W7" s="16"/>
      <c r="Z7" s="15" t="s">
        <v>31</v>
      </c>
      <c r="AD7" s="98"/>
      <c r="AE7" s="99"/>
    </row>
    <row r="8" spans="1:38" ht="12.75" customHeight="1" x14ac:dyDescent="0.2">
      <c r="A8" s="188"/>
      <c r="B8" s="188"/>
      <c r="C8" s="188"/>
      <c r="D8" s="188"/>
      <c r="F8" s="14"/>
      <c r="G8" s="1"/>
      <c r="U8" s="140" t="s">
        <v>78</v>
      </c>
      <c r="Y8" s="135" t="s">
        <v>461</v>
      </c>
      <c r="AD8" s="98"/>
      <c r="AE8" s="99"/>
    </row>
    <row r="9" spans="1:38" x14ac:dyDescent="0.2">
      <c r="A9" s="2" t="s">
        <v>252</v>
      </c>
      <c r="B9" s="2"/>
      <c r="C9" s="2"/>
      <c r="F9" s="14"/>
      <c r="G9" s="1"/>
      <c r="H9" s="185"/>
      <c r="I9" s="185"/>
      <c r="J9" s="66"/>
      <c r="K9" s="66"/>
      <c r="L9" s="66"/>
      <c r="M9" s="66"/>
      <c r="N9" s="66"/>
      <c r="O9" s="66"/>
      <c r="P9" s="125" t="s">
        <v>59</v>
      </c>
      <c r="Q9" s="125"/>
      <c r="R9" s="125"/>
      <c r="S9" s="125"/>
      <c r="T9" s="125"/>
      <c r="V9" s="117"/>
      <c r="W9" s="121" t="s">
        <v>380</v>
      </c>
      <c r="Y9" s="62" t="s">
        <v>81</v>
      </c>
    </row>
    <row r="10" spans="1:38" ht="13.5" thickBot="1" x14ac:dyDescent="0.25">
      <c r="A10" s="182" t="s">
        <v>42</v>
      </c>
      <c r="B10" s="182" t="s">
        <v>86</v>
      </c>
      <c r="C10" s="182"/>
      <c r="D10" s="184" t="s">
        <v>39</v>
      </c>
      <c r="E10" s="184" t="s">
        <v>11</v>
      </c>
      <c r="F10" s="203" t="s">
        <v>17</v>
      </c>
      <c r="G10" s="184" t="s">
        <v>61</v>
      </c>
      <c r="H10" s="204" t="s">
        <v>62</v>
      </c>
      <c r="I10" s="191" t="s">
        <v>63</v>
      </c>
      <c r="J10" s="68"/>
      <c r="K10" s="68"/>
      <c r="L10" s="68"/>
      <c r="M10" s="68"/>
      <c r="N10" s="68"/>
      <c r="O10" s="68"/>
      <c r="P10" s="209" t="s">
        <v>18</v>
      </c>
      <c r="Q10" s="210"/>
      <c r="R10" s="210"/>
      <c r="S10" s="210"/>
      <c r="T10" s="210"/>
      <c r="U10" s="211"/>
      <c r="V10" s="212" t="s">
        <v>19</v>
      </c>
      <c r="W10" s="214" t="s">
        <v>20</v>
      </c>
      <c r="X10" s="214" t="s">
        <v>7</v>
      </c>
      <c r="Y10" s="207" t="s">
        <v>8</v>
      </c>
      <c r="AA10" s="103" t="s">
        <v>67</v>
      </c>
      <c r="AB10" s="103" t="s">
        <v>68</v>
      </c>
      <c r="AC10" s="103" t="s">
        <v>69</v>
      </c>
      <c r="AD10" s="103">
        <v>1</v>
      </c>
      <c r="AE10" s="103">
        <v>2</v>
      </c>
      <c r="AF10" s="103" t="s">
        <v>24</v>
      </c>
      <c r="AG10" s="103" t="s">
        <v>70</v>
      </c>
      <c r="AH10" s="103" t="s">
        <v>71</v>
      </c>
      <c r="AI10" s="103" t="s">
        <v>72</v>
      </c>
    </row>
    <row r="11" spans="1:38" ht="15.75" x14ac:dyDescent="0.2">
      <c r="A11" s="182"/>
      <c r="B11" s="137" t="s">
        <v>87</v>
      </c>
      <c r="C11" s="137" t="s">
        <v>88</v>
      </c>
      <c r="D11" s="184"/>
      <c r="E11" s="184"/>
      <c r="F11" s="184"/>
      <c r="G11" s="184"/>
      <c r="H11" s="205"/>
      <c r="I11" s="192"/>
      <c r="J11" s="67"/>
      <c r="K11" s="67"/>
      <c r="L11" s="67"/>
      <c r="M11" s="67"/>
      <c r="N11" s="67"/>
      <c r="O11" s="67"/>
      <c r="P11" s="58">
        <v>1</v>
      </c>
      <c r="Q11" s="58">
        <v>2</v>
      </c>
      <c r="R11" s="58">
        <v>3</v>
      </c>
      <c r="S11" s="59">
        <v>4</v>
      </c>
      <c r="T11" s="60">
        <v>5</v>
      </c>
      <c r="U11" s="60">
        <v>6</v>
      </c>
      <c r="V11" s="213"/>
      <c r="W11" s="215"/>
      <c r="X11" s="215"/>
      <c r="Y11" s="208"/>
      <c r="AA11" s="87">
        <v>68</v>
      </c>
      <c r="AB11" s="87">
        <v>54</v>
      </c>
      <c r="AC11" s="87">
        <v>48</v>
      </c>
      <c r="AD11" s="87">
        <v>42</v>
      </c>
      <c r="AE11" s="87">
        <v>38</v>
      </c>
      <c r="AF11" s="88">
        <v>32</v>
      </c>
      <c r="AG11" s="152">
        <v>27</v>
      </c>
      <c r="AH11" s="152">
        <v>23</v>
      </c>
      <c r="AI11" s="89"/>
    </row>
    <row r="12" spans="1:38" ht="22.5" x14ac:dyDescent="0.2">
      <c r="A12" s="77">
        <v>1</v>
      </c>
      <c r="B12" s="77"/>
      <c r="C12" s="77">
        <v>1</v>
      </c>
      <c r="D12" s="25" t="s">
        <v>238</v>
      </c>
      <c r="E12" s="28" t="s">
        <v>239</v>
      </c>
      <c r="F12" s="28" t="s">
        <v>22</v>
      </c>
      <c r="G12" s="25" t="s">
        <v>141</v>
      </c>
      <c r="H12" s="19" t="s">
        <v>88</v>
      </c>
      <c r="I12" s="19" t="s">
        <v>368</v>
      </c>
      <c r="J12" s="70">
        <v>4422</v>
      </c>
      <c r="K12" s="70">
        <v>4550</v>
      </c>
      <c r="L12" s="70"/>
      <c r="M12" s="70">
        <v>5002</v>
      </c>
      <c r="N12" s="70"/>
      <c r="O12" s="71">
        <v>4792</v>
      </c>
      <c r="P12" s="72">
        <v>44.22</v>
      </c>
      <c r="Q12" s="72">
        <v>45.5</v>
      </c>
      <c r="R12" s="72" t="s">
        <v>387</v>
      </c>
      <c r="S12" s="72">
        <v>50.02</v>
      </c>
      <c r="T12" s="72" t="s">
        <v>387</v>
      </c>
      <c r="U12" s="72">
        <v>47.92</v>
      </c>
      <c r="V12" s="76">
        <v>50.02</v>
      </c>
      <c r="W12" s="80" t="s">
        <v>91</v>
      </c>
      <c r="X12" s="19">
        <v>0</v>
      </c>
      <c r="Y12" s="25" t="s">
        <v>134</v>
      </c>
      <c r="Z12" s="159" t="s">
        <v>364</v>
      </c>
    </row>
    <row r="13" spans="1:38" ht="22.5" x14ac:dyDescent="0.2">
      <c r="A13" s="77">
        <v>2</v>
      </c>
      <c r="B13" s="77">
        <v>1</v>
      </c>
      <c r="C13" s="77"/>
      <c r="D13" s="25" t="s">
        <v>220</v>
      </c>
      <c r="E13" s="28" t="s">
        <v>126</v>
      </c>
      <c r="F13" s="28" t="s">
        <v>24</v>
      </c>
      <c r="G13" s="25" t="s">
        <v>110</v>
      </c>
      <c r="H13" s="19" t="s">
        <v>87</v>
      </c>
      <c r="I13" s="19" t="s">
        <v>113</v>
      </c>
      <c r="J13" s="70">
        <v>3650</v>
      </c>
      <c r="K13" s="70">
        <v>3901</v>
      </c>
      <c r="L13" s="70">
        <v>4000</v>
      </c>
      <c r="M13" s="70">
        <v>3618</v>
      </c>
      <c r="N13" s="70">
        <v>3945</v>
      </c>
      <c r="O13" s="71">
        <v>3892</v>
      </c>
      <c r="P13" s="72">
        <v>36.5</v>
      </c>
      <c r="Q13" s="72">
        <v>39.01</v>
      </c>
      <c r="R13" s="72">
        <v>40</v>
      </c>
      <c r="S13" s="72">
        <v>36.18</v>
      </c>
      <c r="T13" s="72">
        <v>39.450000000000003</v>
      </c>
      <c r="U13" s="72">
        <v>38.92</v>
      </c>
      <c r="V13" s="76">
        <v>40</v>
      </c>
      <c r="W13" s="80" t="s">
        <v>23</v>
      </c>
      <c r="X13" s="19">
        <v>0</v>
      </c>
      <c r="Y13" s="25" t="s">
        <v>273</v>
      </c>
      <c r="Z13" s="159" t="s">
        <v>272</v>
      </c>
    </row>
    <row r="14" spans="1:38" s="21" customFormat="1" ht="12.75" customHeight="1" x14ac:dyDescent="0.2">
      <c r="A14" s="22"/>
      <c r="B14" s="22"/>
      <c r="C14" s="22"/>
      <c r="E14" s="20"/>
      <c r="F14" s="20"/>
      <c r="AA14" s="35"/>
      <c r="AB14" s="36"/>
      <c r="AC14" s="35"/>
      <c r="AD14" s="35"/>
      <c r="AE14" s="35"/>
      <c r="AF14" s="35"/>
      <c r="AG14" s="35"/>
      <c r="AH14" s="35"/>
      <c r="AI14" s="38"/>
      <c r="AJ14" s="37"/>
      <c r="AK14" s="38"/>
      <c r="AL14" s="38"/>
    </row>
    <row r="15" spans="1:38" s="21" customFormat="1" ht="12.75" customHeight="1" x14ac:dyDescent="0.2">
      <c r="A15" s="22"/>
      <c r="B15" s="22"/>
      <c r="C15" s="22"/>
      <c r="E15" s="20"/>
      <c r="F15" s="20"/>
      <c r="Z15" s="44"/>
      <c r="AA15" s="35"/>
      <c r="AB15" s="36"/>
      <c r="AC15" s="35"/>
      <c r="AD15" s="35"/>
      <c r="AE15" s="35"/>
      <c r="AF15" s="35"/>
      <c r="AG15" s="35"/>
      <c r="AH15" s="35"/>
      <c r="AI15" s="38"/>
      <c r="AJ15" s="37"/>
      <c r="AK15" s="38"/>
      <c r="AL15" s="38"/>
    </row>
    <row r="16" spans="1:38" s="21" customFormat="1" ht="12.75" customHeight="1" x14ac:dyDescent="0.2">
      <c r="A16" s="22"/>
      <c r="B16" s="22"/>
      <c r="C16" s="22"/>
      <c r="E16" s="20"/>
      <c r="F16" s="20"/>
      <c r="AA16" s="35"/>
      <c r="AB16" s="36"/>
      <c r="AC16" s="35"/>
      <c r="AD16" s="35"/>
      <c r="AE16" s="35"/>
      <c r="AF16" s="35"/>
      <c r="AG16" s="35"/>
      <c r="AH16" s="35"/>
      <c r="AI16" s="38"/>
      <c r="AJ16" s="37"/>
      <c r="AK16" s="38"/>
      <c r="AL16" s="38"/>
    </row>
    <row r="17" spans="1:38" s="21" customFormat="1" ht="12.75" customHeight="1" x14ac:dyDescent="0.2">
      <c r="A17" s="22"/>
      <c r="B17" s="22"/>
      <c r="C17" s="22"/>
      <c r="E17" s="20"/>
      <c r="F17" s="20"/>
      <c r="Z17" s="44"/>
      <c r="AA17" s="35"/>
      <c r="AB17" s="36"/>
      <c r="AC17" s="35"/>
      <c r="AD17" s="35"/>
      <c r="AE17" s="35"/>
      <c r="AF17" s="35"/>
      <c r="AG17" s="35"/>
      <c r="AH17" s="35"/>
      <c r="AI17" s="38"/>
      <c r="AJ17" s="37"/>
      <c r="AK17" s="38"/>
      <c r="AL17" s="38"/>
    </row>
    <row r="18" spans="1:38" s="21" customFormat="1" ht="12.75" customHeight="1" x14ac:dyDescent="0.2">
      <c r="A18" s="22"/>
      <c r="B18" s="22"/>
      <c r="C18" s="22"/>
      <c r="E18" s="20"/>
      <c r="F18" s="20"/>
      <c r="AA18" s="35"/>
      <c r="AB18" s="36"/>
      <c r="AC18" s="35"/>
      <c r="AD18" s="35"/>
      <c r="AE18" s="35"/>
      <c r="AF18" s="35"/>
      <c r="AG18" s="35"/>
      <c r="AH18" s="35"/>
      <c r="AI18" s="38"/>
      <c r="AJ18" s="37"/>
      <c r="AK18" s="38"/>
      <c r="AL18" s="38"/>
    </row>
    <row r="19" spans="1:38" s="21" customFormat="1" ht="12.75" customHeight="1" x14ac:dyDescent="0.2">
      <c r="A19" s="22"/>
      <c r="B19" s="22"/>
      <c r="C19" s="22"/>
      <c r="E19" s="20"/>
      <c r="F19" s="20"/>
      <c r="AA19" s="35"/>
      <c r="AB19" s="36"/>
      <c r="AC19" s="35"/>
      <c r="AD19" s="35"/>
      <c r="AE19" s="35"/>
      <c r="AF19" s="35"/>
      <c r="AG19" s="35"/>
      <c r="AH19" s="35"/>
      <c r="AI19" s="38"/>
      <c r="AJ19" s="37"/>
      <c r="AK19" s="38"/>
      <c r="AL19" s="38"/>
    </row>
    <row r="20" spans="1:38" s="21" customFormat="1" ht="12.75" customHeight="1" x14ac:dyDescent="0.2">
      <c r="A20" s="22"/>
      <c r="B20" s="22"/>
      <c r="C20" s="22"/>
      <c r="E20" s="20"/>
      <c r="F20" s="20"/>
      <c r="AA20" s="35"/>
      <c r="AB20" s="36"/>
      <c r="AC20" s="35"/>
      <c r="AD20" s="35"/>
      <c r="AE20" s="35"/>
      <c r="AF20" s="35"/>
      <c r="AG20" s="35"/>
      <c r="AH20" s="35"/>
      <c r="AI20" s="38"/>
      <c r="AJ20" s="37"/>
      <c r="AK20" s="38"/>
      <c r="AL20" s="38"/>
    </row>
    <row r="21" spans="1:38" s="21" customFormat="1" ht="12.75" customHeight="1" x14ac:dyDescent="0.2">
      <c r="A21" s="22"/>
      <c r="B21" s="22"/>
      <c r="C21" s="22"/>
      <c r="E21" s="20"/>
      <c r="F21" s="20"/>
      <c r="AA21" s="35"/>
      <c r="AB21" s="36"/>
      <c r="AC21" s="35"/>
      <c r="AD21" s="35"/>
      <c r="AE21" s="35"/>
      <c r="AF21" s="35"/>
      <c r="AG21" s="35"/>
      <c r="AH21" s="35"/>
      <c r="AI21" s="38"/>
      <c r="AJ21" s="37"/>
      <c r="AK21" s="38"/>
      <c r="AL21" s="38"/>
    </row>
    <row r="22" spans="1:38" s="21" customFormat="1" ht="12.75" customHeight="1" x14ac:dyDescent="0.2">
      <c r="A22" s="22"/>
      <c r="B22" s="22"/>
      <c r="C22" s="22"/>
      <c r="E22" s="20"/>
      <c r="F22" s="20"/>
      <c r="AA22" s="35"/>
      <c r="AB22" s="36"/>
      <c r="AC22" s="35"/>
      <c r="AD22" s="35"/>
      <c r="AE22" s="35"/>
      <c r="AF22" s="35"/>
      <c r="AG22" s="35"/>
      <c r="AH22" s="35"/>
      <c r="AI22" s="38"/>
      <c r="AJ22" s="37"/>
      <c r="AK22" s="38"/>
      <c r="AL22" s="38"/>
    </row>
    <row r="23" spans="1:38" s="21" customFormat="1" ht="12.75" customHeight="1" x14ac:dyDescent="0.2">
      <c r="A23" s="22"/>
      <c r="B23" s="22"/>
      <c r="C23" s="22"/>
      <c r="E23" s="20"/>
      <c r="F23" s="20"/>
      <c r="Z23" s="44"/>
      <c r="AA23" s="35"/>
      <c r="AB23" s="36"/>
      <c r="AC23" s="35"/>
      <c r="AD23" s="35"/>
      <c r="AE23" s="35"/>
      <c r="AF23" s="35"/>
      <c r="AG23" s="35"/>
      <c r="AH23" s="35"/>
      <c r="AI23" s="38"/>
      <c r="AJ23" s="38"/>
      <c r="AK23" s="38"/>
      <c r="AL23" s="38"/>
    </row>
    <row r="24" spans="1:38" s="21" customFormat="1" ht="12.75" customHeight="1" x14ac:dyDescent="0.2">
      <c r="A24" s="22"/>
      <c r="B24" s="22"/>
      <c r="C24" s="22"/>
      <c r="E24" s="20"/>
      <c r="F24" s="20"/>
      <c r="AA24" s="35"/>
      <c r="AB24" s="36"/>
      <c r="AC24" s="35"/>
      <c r="AD24" s="35"/>
      <c r="AE24" s="35"/>
      <c r="AF24" s="35"/>
      <c r="AG24" s="35"/>
      <c r="AH24" s="35"/>
      <c r="AI24" s="38"/>
      <c r="AJ24" s="37"/>
      <c r="AK24" s="38"/>
      <c r="AL24" s="38"/>
    </row>
    <row r="25" spans="1:38" s="21" customFormat="1" ht="12.75" customHeight="1" x14ac:dyDescent="0.2">
      <c r="A25" s="22"/>
      <c r="B25" s="22"/>
      <c r="C25" s="22"/>
      <c r="E25" s="20"/>
      <c r="F25" s="20"/>
      <c r="Z25" s="44"/>
      <c r="AA25" s="35"/>
      <c r="AB25" s="36"/>
      <c r="AC25" s="35"/>
      <c r="AD25" s="35"/>
      <c r="AE25" s="35"/>
      <c r="AF25" s="35"/>
      <c r="AG25" s="35"/>
      <c r="AH25" s="35"/>
      <c r="AI25" s="38"/>
      <c r="AJ25" s="37"/>
      <c r="AK25" s="38"/>
      <c r="AL25" s="38"/>
    </row>
    <row r="26" spans="1:38" s="21" customFormat="1" ht="12.75" customHeight="1" x14ac:dyDescent="0.2">
      <c r="A26" s="22"/>
      <c r="B26" s="22"/>
      <c r="C26" s="22"/>
      <c r="E26" s="20"/>
      <c r="F26" s="20"/>
      <c r="AA26" s="35"/>
      <c r="AB26" s="36"/>
      <c r="AC26" s="35"/>
      <c r="AD26" s="35"/>
      <c r="AE26" s="35"/>
      <c r="AF26" s="35"/>
      <c r="AG26" s="35"/>
      <c r="AH26" s="35"/>
      <c r="AI26" s="38"/>
      <c r="AJ26" s="37"/>
      <c r="AK26" s="38"/>
      <c r="AL26" s="38"/>
    </row>
    <row r="27" spans="1:38" s="21" customFormat="1" ht="12.75" customHeight="1" x14ac:dyDescent="0.2">
      <c r="A27" s="22"/>
      <c r="B27" s="22"/>
      <c r="C27" s="22"/>
      <c r="E27" s="20"/>
      <c r="F27" s="20"/>
      <c r="Z27" s="44"/>
      <c r="AA27" s="35"/>
      <c r="AB27" s="36"/>
      <c r="AC27" s="35"/>
      <c r="AD27" s="35"/>
      <c r="AE27" s="35"/>
      <c r="AF27" s="35"/>
      <c r="AG27" s="35"/>
      <c r="AH27" s="35"/>
      <c r="AI27" s="38"/>
      <c r="AJ27" s="37"/>
      <c r="AK27" s="38"/>
      <c r="AL27" s="38"/>
    </row>
    <row r="28" spans="1:38" s="21" customFormat="1" ht="12.75" customHeight="1" x14ac:dyDescent="0.2">
      <c r="A28" s="22"/>
      <c r="B28" s="22"/>
      <c r="C28" s="22"/>
      <c r="E28" s="20"/>
      <c r="F28" s="20"/>
      <c r="AA28" s="35"/>
      <c r="AB28" s="36"/>
      <c r="AC28" s="35"/>
      <c r="AD28" s="35"/>
      <c r="AE28" s="35"/>
      <c r="AF28" s="35"/>
      <c r="AG28" s="35"/>
      <c r="AH28" s="35"/>
      <c r="AI28" s="38"/>
      <c r="AJ28" s="37"/>
      <c r="AK28" s="38"/>
      <c r="AL28" s="38"/>
    </row>
    <row r="29" spans="1:38" s="21" customFormat="1" ht="12.75" customHeight="1" x14ac:dyDescent="0.2">
      <c r="A29" s="22"/>
      <c r="B29" s="22"/>
      <c r="C29" s="22"/>
      <c r="E29" s="20"/>
      <c r="F29" s="20"/>
      <c r="Z29" s="44"/>
      <c r="AA29" s="35"/>
      <c r="AB29" s="36"/>
      <c r="AC29" s="35"/>
      <c r="AD29" s="35"/>
      <c r="AE29" s="35"/>
      <c r="AF29" s="35"/>
      <c r="AG29" s="35"/>
      <c r="AH29" s="35"/>
      <c r="AI29" s="38"/>
      <c r="AJ29" s="37"/>
      <c r="AK29" s="38"/>
      <c r="AL29" s="38"/>
    </row>
    <row r="30" spans="1:38" s="21" customFormat="1" ht="12.75" customHeight="1" x14ac:dyDescent="0.2">
      <c r="A30" s="22"/>
      <c r="B30" s="22"/>
      <c r="C30" s="22"/>
      <c r="E30" s="20"/>
      <c r="F30" s="20"/>
      <c r="AA30" s="35"/>
      <c r="AB30" s="36"/>
      <c r="AC30" s="35"/>
      <c r="AD30" s="35"/>
      <c r="AE30" s="35"/>
      <c r="AF30" s="35"/>
      <c r="AG30" s="35"/>
      <c r="AH30" s="35"/>
      <c r="AI30" s="38"/>
      <c r="AJ30" s="37"/>
      <c r="AK30" s="38"/>
      <c r="AL30" s="38"/>
    </row>
    <row r="31" spans="1:38" s="21" customFormat="1" ht="12.75" customHeight="1" x14ac:dyDescent="0.2">
      <c r="A31" s="22"/>
      <c r="B31" s="22"/>
      <c r="C31" s="22"/>
      <c r="E31" s="20"/>
      <c r="F31" s="20"/>
      <c r="Z31" s="44"/>
      <c r="AA31" s="35"/>
      <c r="AB31" s="36"/>
      <c r="AC31" s="35"/>
      <c r="AD31" s="35"/>
      <c r="AE31" s="35"/>
      <c r="AF31" s="35"/>
      <c r="AG31" s="35"/>
      <c r="AH31" s="35"/>
      <c r="AI31" s="38"/>
      <c r="AJ31" s="37"/>
      <c r="AK31" s="38"/>
      <c r="AL31" s="38"/>
    </row>
    <row r="32" spans="1:38" s="21" customFormat="1" ht="12.75" customHeight="1" x14ac:dyDescent="0.2">
      <c r="A32" s="22"/>
      <c r="B32" s="22"/>
      <c r="C32" s="22"/>
      <c r="E32" s="20"/>
      <c r="F32" s="20"/>
      <c r="AA32" s="35"/>
      <c r="AB32" s="36"/>
      <c r="AC32" s="35"/>
      <c r="AD32" s="35"/>
      <c r="AE32" s="35"/>
      <c r="AF32" s="35"/>
      <c r="AG32" s="35"/>
      <c r="AH32" s="35"/>
      <c r="AI32" s="38"/>
      <c r="AJ32" s="37"/>
      <c r="AK32" s="38"/>
      <c r="AL32" s="38"/>
    </row>
    <row r="33" spans="1:38" s="21" customFormat="1" ht="12.75" customHeight="1" x14ac:dyDescent="0.2">
      <c r="A33" s="22"/>
      <c r="B33" s="22"/>
      <c r="C33" s="22"/>
      <c r="E33" s="20"/>
      <c r="F33" s="20"/>
      <c r="Z33" s="24"/>
      <c r="AA33" s="35"/>
      <c r="AB33" s="36"/>
      <c r="AC33" s="35"/>
      <c r="AD33" s="35"/>
      <c r="AE33" s="35"/>
      <c r="AF33" s="35"/>
      <c r="AG33" s="35"/>
      <c r="AH33" s="35"/>
      <c r="AI33" s="38"/>
      <c r="AJ33" s="37"/>
      <c r="AK33" s="38"/>
      <c r="AL33" s="38"/>
    </row>
    <row r="34" spans="1:38" s="21" customFormat="1" ht="12.75" customHeight="1" x14ac:dyDescent="0.2">
      <c r="A34" s="22"/>
      <c r="B34" s="22"/>
      <c r="C34" s="22"/>
      <c r="E34" s="20"/>
      <c r="F34" s="20"/>
      <c r="Z34" s="23"/>
      <c r="AA34" s="35"/>
      <c r="AB34" s="36"/>
      <c r="AC34" s="35"/>
      <c r="AD34" s="35"/>
      <c r="AE34" s="35"/>
      <c r="AF34" s="35"/>
      <c r="AG34" s="35"/>
      <c r="AH34" s="35"/>
      <c r="AI34" s="38"/>
      <c r="AJ34" s="37"/>
      <c r="AK34" s="38"/>
      <c r="AL34" s="38"/>
    </row>
    <row r="35" spans="1:38" ht="12.75" customHeight="1" x14ac:dyDescent="0.2">
      <c r="Z35" s="4"/>
      <c r="AA35" s="26"/>
      <c r="AB35" s="26"/>
      <c r="AC35" s="31"/>
      <c r="AD35" s="31"/>
      <c r="AE35" s="31"/>
      <c r="AF35" s="31"/>
      <c r="AG35" s="31"/>
      <c r="AH35" s="31"/>
      <c r="AI35" s="26"/>
      <c r="AJ35" s="26"/>
      <c r="AK35" s="26"/>
      <c r="AL35" s="26"/>
    </row>
    <row r="36" spans="1:38" ht="12.75" customHeight="1" x14ac:dyDescent="0.2">
      <c r="Z36" s="23"/>
      <c r="AA36" s="35"/>
      <c r="AB36" s="36"/>
      <c r="AC36" s="31"/>
      <c r="AD36" s="31"/>
      <c r="AE36" s="31"/>
      <c r="AF36" s="31"/>
      <c r="AG36" s="31"/>
      <c r="AH36" s="31"/>
      <c r="AI36" s="26"/>
      <c r="AJ36" s="37"/>
      <c r="AK36" s="26"/>
      <c r="AL36" s="26"/>
    </row>
    <row r="37" spans="1:38" ht="12.75" customHeight="1" x14ac:dyDescent="0.2">
      <c r="AA37" s="26"/>
      <c r="AB37" s="26"/>
      <c r="AC37" s="31"/>
      <c r="AD37" s="31"/>
      <c r="AE37" s="31"/>
      <c r="AF37" s="31"/>
      <c r="AG37" s="31"/>
      <c r="AH37" s="31"/>
      <c r="AI37" s="26"/>
      <c r="AJ37" s="26"/>
      <c r="AK37" s="26"/>
      <c r="AL37" s="26"/>
    </row>
    <row r="38" spans="1:38" ht="12.75" customHeight="1" x14ac:dyDescent="0.2">
      <c r="AA38" s="26"/>
      <c r="AB38" s="26"/>
      <c r="AC38" s="31"/>
      <c r="AD38" s="31"/>
      <c r="AE38" s="31"/>
      <c r="AF38" s="31"/>
      <c r="AG38" s="31"/>
      <c r="AH38" s="31"/>
      <c r="AI38" s="26"/>
      <c r="AJ38" s="26"/>
      <c r="AK38" s="26"/>
      <c r="AL38" s="26"/>
    </row>
    <row r="39" spans="1:38" ht="12.75" customHeight="1" x14ac:dyDescent="0.2">
      <c r="AA39" s="26"/>
      <c r="AB39" s="26"/>
      <c r="AC39" s="31"/>
      <c r="AD39" s="31"/>
      <c r="AE39" s="31"/>
      <c r="AF39" s="31"/>
      <c r="AG39" s="31"/>
      <c r="AH39" s="31"/>
      <c r="AI39" s="26"/>
      <c r="AJ39" s="26"/>
      <c r="AK39" s="26"/>
      <c r="AL39" s="26"/>
    </row>
    <row r="40" spans="1:38" ht="12.75" customHeight="1" x14ac:dyDescent="0.2">
      <c r="AA40" s="26"/>
      <c r="AB40" s="26"/>
      <c r="AC40" s="31"/>
      <c r="AD40" s="31"/>
      <c r="AE40" s="31"/>
      <c r="AF40" s="31"/>
      <c r="AG40" s="31"/>
      <c r="AH40" s="31"/>
      <c r="AI40" s="26"/>
      <c r="AJ40" s="26"/>
      <c r="AK40" s="26"/>
      <c r="AL40" s="26"/>
    </row>
    <row r="41" spans="1:38" ht="12.75" customHeight="1" x14ac:dyDescent="0.2">
      <c r="AA41" s="26"/>
      <c r="AB41" s="26"/>
      <c r="AC41" s="31"/>
      <c r="AD41" s="31"/>
      <c r="AE41" s="31"/>
      <c r="AF41" s="31"/>
      <c r="AG41" s="31"/>
      <c r="AH41" s="31"/>
      <c r="AI41" s="26"/>
      <c r="AJ41" s="26"/>
      <c r="AK41" s="26"/>
      <c r="AL41" s="26"/>
    </row>
    <row r="42" spans="1:38" ht="12.75" customHeight="1" x14ac:dyDescent="0.2">
      <c r="AA42" s="26"/>
      <c r="AB42" s="26"/>
      <c r="AC42" s="31"/>
      <c r="AD42" s="31"/>
      <c r="AE42" s="31"/>
      <c r="AF42" s="31"/>
      <c r="AG42" s="31"/>
      <c r="AH42" s="31"/>
      <c r="AI42" s="26"/>
      <c r="AJ42" s="26"/>
      <c r="AK42" s="26"/>
      <c r="AL42" s="26"/>
    </row>
    <row r="43" spans="1:38" ht="12.75" customHeight="1" x14ac:dyDescent="0.2">
      <c r="AA43" s="26"/>
      <c r="AB43" s="26"/>
      <c r="AC43" s="31"/>
      <c r="AD43" s="31"/>
      <c r="AE43" s="31"/>
      <c r="AF43" s="31"/>
      <c r="AG43" s="31"/>
      <c r="AH43" s="31"/>
      <c r="AI43" s="26"/>
      <c r="AJ43" s="26"/>
      <c r="AK43" s="26"/>
      <c r="AL43" s="26"/>
    </row>
    <row r="44" spans="1:38" ht="12.75" customHeight="1" x14ac:dyDescent="0.2">
      <c r="AA44" s="26"/>
      <c r="AB44" s="26"/>
      <c r="AC44" s="31"/>
      <c r="AD44" s="31"/>
      <c r="AE44" s="31"/>
      <c r="AF44" s="31"/>
      <c r="AG44" s="31"/>
      <c r="AH44" s="31"/>
      <c r="AI44" s="26"/>
      <c r="AJ44" s="26"/>
      <c r="AK44" s="26"/>
      <c r="AL44" s="26"/>
    </row>
    <row r="45" spans="1:38" ht="12.75" customHeight="1" x14ac:dyDescent="0.2">
      <c r="AA45" s="26"/>
      <c r="AB45" s="26"/>
      <c r="AC45" s="31"/>
      <c r="AD45" s="31"/>
      <c r="AE45" s="31"/>
      <c r="AF45" s="31"/>
      <c r="AG45" s="31"/>
      <c r="AH45" s="31"/>
      <c r="AI45" s="26"/>
      <c r="AJ45" s="26"/>
      <c r="AK45" s="26"/>
      <c r="AL45" s="26"/>
    </row>
    <row r="46" spans="1:38" ht="12.75" customHeight="1" x14ac:dyDescent="0.2">
      <c r="AA46" s="26"/>
      <c r="AB46" s="26"/>
      <c r="AC46" s="31"/>
      <c r="AD46" s="31"/>
      <c r="AE46" s="31"/>
      <c r="AF46" s="31"/>
      <c r="AG46" s="31"/>
      <c r="AH46" s="31"/>
      <c r="AI46" s="26"/>
      <c r="AJ46" s="26"/>
      <c r="AK46" s="26"/>
      <c r="AL46" s="26"/>
    </row>
    <row r="47" spans="1:38" ht="12.75" customHeight="1" x14ac:dyDescent="0.2">
      <c r="AA47" s="26"/>
      <c r="AB47" s="26"/>
      <c r="AC47" s="31"/>
      <c r="AD47" s="31"/>
      <c r="AE47" s="31"/>
      <c r="AF47" s="31"/>
      <c r="AG47" s="31"/>
      <c r="AH47" s="31"/>
      <c r="AI47" s="26"/>
      <c r="AJ47" s="26"/>
      <c r="AK47" s="26"/>
      <c r="AL47" s="26"/>
    </row>
    <row r="48" spans="1:38" ht="12.75" customHeight="1" x14ac:dyDescent="0.2">
      <c r="AA48" s="26"/>
      <c r="AB48" s="26"/>
      <c r="AC48" s="31"/>
      <c r="AD48" s="31"/>
      <c r="AE48" s="31"/>
      <c r="AF48" s="31"/>
      <c r="AG48" s="31"/>
      <c r="AH48" s="31"/>
      <c r="AI48" s="26"/>
      <c r="AJ48" s="26"/>
      <c r="AK48" s="26"/>
      <c r="AL48" s="26"/>
    </row>
    <row r="49" spans="27:38" ht="12.75" customHeight="1" x14ac:dyDescent="0.2">
      <c r="AA49" s="26"/>
      <c r="AB49" s="26"/>
      <c r="AC49" s="31"/>
      <c r="AD49" s="31"/>
      <c r="AE49" s="31"/>
      <c r="AF49" s="31"/>
      <c r="AG49" s="31"/>
      <c r="AH49" s="31"/>
      <c r="AI49" s="26"/>
      <c r="AJ49" s="26"/>
      <c r="AK49" s="26"/>
      <c r="AL49" s="26"/>
    </row>
    <row r="50" spans="27:38" ht="12.75" customHeight="1" x14ac:dyDescent="0.2">
      <c r="AA50" s="26"/>
      <c r="AB50" s="26"/>
      <c r="AC50" s="31"/>
      <c r="AD50" s="31"/>
      <c r="AE50" s="31"/>
      <c r="AF50" s="31"/>
      <c r="AG50" s="31"/>
      <c r="AH50" s="31"/>
      <c r="AI50" s="26"/>
      <c r="AJ50" s="26"/>
      <c r="AK50" s="26"/>
      <c r="AL50" s="26"/>
    </row>
  </sheetData>
  <sortState ref="A12:AR13">
    <sortCondition ref="A12"/>
  </sortState>
  <mergeCells count="23">
    <mergeCell ref="F10:F11"/>
    <mergeCell ref="A8:D8"/>
    <mergeCell ref="H9:I9"/>
    <mergeCell ref="G10:G11"/>
    <mergeCell ref="B10:C10"/>
    <mergeCell ref="H10:H11"/>
    <mergeCell ref="I10:I11"/>
    <mergeCell ref="P10:U10"/>
    <mergeCell ref="A4:Y4"/>
    <mergeCell ref="A1:Y1"/>
    <mergeCell ref="A2:Y2"/>
    <mergeCell ref="A3:Y3"/>
    <mergeCell ref="A6:Y6"/>
    <mergeCell ref="A5:Y5"/>
    <mergeCell ref="Y10:Y11"/>
    <mergeCell ref="W10:W11"/>
    <mergeCell ref="X10:X11"/>
    <mergeCell ref="A7:D7"/>
    <mergeCell ref="V10:V11"/>
    <mergeCell ref="H7:P7"/>
    <mergeCell ref="A10:A11"/>
    <mergeCell ref="D10:D11"/>
    <mergeCell ref="E10:E11"/>
  </mergeCells>
  <phoneticPr fontId="1" type="noConversion"/>
  <printOptions horizontalCentered="1"/>
  <pageMargins left="0.39370078740157483" right="0" top="0.78740157480314965" bottom="0.19685039370078741" header="0.51181102362204722" footer="0.51181102362204722"/>
  <pageSetup paperSize="9" scale="9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8" enableFormatConditionsCalculation="0">
    <tabColor indexed="40"/>
  </sheetPr>
  <dimension ref="A1:AL49"/>
  <sheetViews>
    <sheetView zoomScale="110" zoomScaleNormal="110" workbookViewId="0">
      <selection activeCell="E13" sqref="E13"/>
    </sheetView>
  </sheetViews>
  <sheetFormatPr defaultRowHeight="12.75" outlineLevelCol="1" x14ac:dyDescent="0.2"/>
  <cols>
    <col min="1" max="1" width="4.42578125" style="12" customWidth="1"/>
    <col min="2" max="2" width="5.28515625" style="12" bestFit="1" customWidth="1"/>
    <col min="3" max="3" width="6.5703125" style="12" bestFit="1" customWidth="1"/>
    <col min="4" max="4" width="18.42578125" style="15" customWidth="1"/>
    <col min="5" max="5" width="8.7109375" style="16" customWidth="1"/>
    <col min="6" max="6" width="5.42578125" style="16" customWidth="1"/>
    <col min="7" max="7" width="18.140625" style="15" customWidth="1"/>
    <col min="8" max="8" width="6.7109375" style="15" customWidth="1"/>
    <col min="9" max="9" width="13.28515625" style="15" customWidth="1"/>
    <col min="10" max="15" width="6.5703125" style="15" hidden="1" customWidth="1" outlineLevel="1"/>
    <col min="16" max="16" width="5.42578125" style="15" customWidth="1" collapsed="1"/>
    <col min="17" max="17" width="6.28515625" style="15" customWidth="1"/>
    <col min="18" max="21" width="5.28515625" style="15" customWidth="1"/>
    <col min="22" max="22" width="6.140625" style="15" bestFit="1" customWidth="1"/>
    <col min="23" max="23" width="9" style="15" customWidth="1"/>
    <col min="24" max="24" width="7" style="15" hidden="1" customWidth="1"/>
    <col min="25" max="25" width="16.140625" style="15" customWidth="1"/>
    <col min="26" max="26" width="8" style="15" hidden="1" customWidth="1" outlineLevel="1"/>
    <col min="27" max="28" width="6.5703125" style="15" hidden="1" customWidth="1" outlineLevel="1"/>
    <col min="29" max="34" width="6.5703125" style="16" hidden="1" customWidth="1" outlineLevel="1"/>
    <col min="35" max="35" width="6.5703125" style="15" hidden="1" customWidth="1" outlineLevel="1"/>
    <col min="36" max="36" width="11.42578125" style="15" customWidth="1" collapsed="1"/>
    <col min="37" max="37" width="3.5703125" style="15" customWidth="1"/>
    <col min="38" max="16384" width="9.140625" style="15"/>
  </cols>
  <sheetData>
    <row r="1" spans="1:38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AC1" s="15"/>
      <c r="AD1" s="98"/>
      <c r="AE1" s="99"/>
      <c r="AF1" s="15"/>
      <c r="AG1" s="15"/>
      <c r="AH1" s="15"/>
    </row>
    <row r="2" spans="1:38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AC2" s="15"/>
      <c r="AD2" s="98"/>
      <c r="AE2" s="99"/>
      <c r="AF2" s="15"/>
      <c r="AG2" s="15"/>
      <c r="AH2" s="15"/>
    </row>
    <row r="3" spans="1:38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AC3" s="15"/>
      <c r="AD3" s="98"/>
      <c r="AE3" s="99"/>
      <c r="AF3" s="15"/>
      <c r="AG3" s="15"/>
      <c r="AH3" s="15"/>
    </row>
    <row r="4" spans="1:38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AC4" s="15"/>
      <c r="AD4" s="98"/>
      <c r="AE4" s="99"/>
      <c r="AF4" s="15"/>
      <c r="AG4" s="15"/>
      <c r="AH4" s="15"/>
    </row>
    <row r="5" spans="1:38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AC5" s="15"/>
      <c r="AD5" s="98"/>
      <c r="AE5" s="99"/>
      <c r="AF5" s="15"/>
      <c r="AG5" s="15"/>
      <c r="AH5" s="15"/>
    </row>
    <row r="6" spans="1:38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AD6" s="98"/>
      <c r="AE6" s="99"/>
    </row>
    <row r="7" spans="1:38" ht="12.75" customHeight="1" x14ac:dyDescent="0.2">
      <c r="A7" s="188" t="s">
        <v>36</v>
      </c>
      <c r="B7" s="188"/>
      <c r="C7" s="188"/>
      <c r="D7" s="188"/>
      <c r="F7" s="14"/>
      <c r="G7" s="1"/>
      <c r="H7" s="206"/>
      <c r="I7" s="206"/>
      <c r="J7" s="206"/>
      <c r="K7" s="206"/>
      <c r="L7" s="206"/>
      <c r="M7" s="206"/>
      <c r="N7" s="206"/>
      <c r="O7" s="206"/>
      <c r="P7" s="206"/>
      <c r="Q7" s="12"/>
      <c r="R7" s="12"/>
      <c r="S7" s="12"/>
      <c r="T7" s="12"/>
      <c r="U7" s="12"/>
      <c r="V7" s="16"/>
      <c r="W7" s="16"/>
      <c r="Z7" s="15" t="s">
        <v>31</v>
      </c>
      <c r="AD7" s="98"/>
      <c r="AE7" s="99"/>
    </row>
    <row r="8" spans="1:38" ht="12.75" customHeight="1" x14ac:dyDescent="0.2">
      <c r="A8" s="188"/>
      <c r="B8" s="188"/>
      <c r="C8" s="188"/>
      <c r="D8" s="188"/>
      <c r="F8" s="14"/>
      <c r="G8" s="1"/>
      <c r="U8" s="117" t="s">
        <v>77</v>
      </c>
      <c r="Y8" s="135" t="s">
        <v>461</v>
      </c>
      <c r="AD8" s="98"/>
      <c r="AE8" s="99"/>
    </row>
    <row r="9" spans="1:38" x14ac:dyDescent="0.2">
      <c r="A9" s="2" t="s">
        <v>252</v>
      </c>
      <c r="B9" s="2"/>
      <c r="C9" s="2"/>
      <c r="F9" s="14"/>
      <c r="G9" s="1"/>
      <c r="H9" s="185"/>
      <c r="I9" s="185"/>
      <c r="J9" s="66"/>
      <c r="K9" s="66"/>
      <c r="L9" s="66"/>
      <c r="M9" s="66"/>
      <c r="N9" s="66"/>
      <c r="O9" s="66"/>
      <c r="P9" s="125" t="s">
        <v>59</v>
      </c>
      <c r="Q9" s="125"/>
      <c r="R9" s="125"/>
      <c r="S9" s="125"/>
      <c r="T9" s="125"/>
      <c r="V9" s="117"/>
      <c r="W9" s="121" t="s">
        <v>372</v>
      </c>
      <c r="Y9" s="62" t="s">
        <v>81</v>
      </c>
    </row>
    <row r="10" spans="1:38" ht="13.5" thickBot="1" x14ac:dyDescent="0.25">
      <c r="A10" s="182" t="s">
        <v>42</v>
      </c>
      <c r="B10" s="182" t="s">
        <v>86</v>
      </c>
      <c r="C10" s="182"/>
      <c r="D10" s="184" t="s">
        <v>39</v>
      </c>
      <c r="E10" s="184" t="s">
        <v>11</v>
      </c>
      <c r="F10" s="203" t="s">
        <v>17</v>
      </c>
      <c r="G10" s="184" t="s">
        <v>61</v>
      </c>
      <c r="H10" s="204" t="s">
        <v>62</v>
      </c>
      <c r="I10" s="191" t="s">
        <v>63</v>
      </c>
      <c r="J10" s="68"/>
      <c r="K10" s="68"/>
      <c r="L10" s="68"/>
      <c r="M10" s="68"/>
      <c r="N10" s="68"/>
      <c r="O10" s="68"/>
      <c r="P10" s="209" t="s">
        <v>18</v>
      </c>
      <c r="Q10" s="210"/>
      <c r="R10" s="210"/>
      <c r="S10" s="210"/>
      <c r="T10" s="210"/>
      <c r="U10" s="211"/>
      <c r="V10" s="212" t="s">
        <v>19</v>
      </c>
      <c r="W10" s="214" t="s">
        <v>20</v>
      </c>
      <c r="X10" s="214" t="s">
        <v>7</v>
      </c>
      <c r="Y10" s="207" t="s">
        <v>8</v>
      </c>
      <c r="AA10" s="103" t="s">
        <v>67</v>
      </c>
      <c r="AB10" s="103" t="s">
        <v>68</v>
      </c>
      <c r="AC10" s="103" t="s">
        <v>69</v>
      </c>
      <c r="AD10" s="103">
        <v>1</v>
      </c>
      <c r="AE10" s="103">
        <v>2</v>
      </c>
      <c r="AF10" s="103" t="s">
        <v>24</v>
      </c>
      <c r="AG10" s="103" t="s">
        <v>70</v>
      </c>
      <c r="AH10" s="103" t="s">
        <v>71</v>
      </c>
      <c r="AI10" s="103" t="s">
        <v>72</v>
      </c>
    </row>
    <row r="11" spans="1:38" ht="15.75" x14ac:dyDescent="0.2">
      <c r="A11" s="182"/>
      <c r="B11" s="137" t="s">
        <v>87</v>
      </c>
      <c r="C11" s="137" t="s">
        <v>88</v>
      </c>
      <c r="D11" s="184"/>
      <c r="E11" s="184"/>
      <c r="F11" s="184"/>
      <c r="G11" s="184"/>
      <c r="H11" s="205"/>
      <c r="I11" s="192"/>
      <c r="J11" s="67"/>
      <c r="K11" s="67"/>
      <c r="L11" s="67"/>
      <c r="M11" s="67"/>
      <c r="N11" s="67"/>
      <c r="O11" s="67"/>
      <c r="P11" s="58">
        <v>1</v>
      </c>
      <c r="Q11" s="58">
        <v>2</v>
      </c>
      <c r="R11" s="58">
        <v>3</v>
      </c>
      <c r="S11" s="59">
        <v>4</v>
      </c>
      <c r="T11" s="60">
        <v>5</v>
      </c>
      <c r="U11" s="60">
        <v>6</v>
      </c>
      <c r="V11" s="213"/>
      <c r="W11" s="215"/>
      <c r="X11" s="215"/>
      <c r="Y11" s="208"/>
      <c r="AA11" s="87">
        <v>61</v>
      </c>
      <c r="AB11" s="87">
        <v>52</v>
      </c>
      <c r="AC11" s="87">
        <v>46</v>
      </c>
      <c r="AD11" s="88">
        <v>39</v>
      </c>
      <c r="AE11" s="88">
        <v>32</v>
      </c>
      <c r="AF11" s="88">
        <v>25</v>
      </c>
      <c r="AG11" s="152">
        <v>22</v>
      </c>
      <c r="AH11" s="152">
        <v>19</v>
      </c>
      <c r="AI11" s="153">
        <v>16</v>
      </c>
    </row>
    <row r="12" spans="1:38" ht="26.25" customHeight="1" x14ac:dyDescent="0.2">
      <c r="A12" s="77">
        <v>1</v>
      </c>
      <c r="B12" s="77"/>
      <c r="C12" s="77">
        <v>1</v>
      </c>
      <c r="D12" s="25" t="s">
        <v>229</v>
      </c>
      <c r="E12" s="28" t="s">
        <v>230</v>
      </c>
      <c r="F12" s="28" t="s">
        <v>91</v>
      </c>
      <c r="G12" s="25" t="s">
        <v>133</v>
      </c>
      <c r="H12" s="19" t="s">
        <v>88</v>
      </c>
      <c r="I12" s="19" t="s">
        <v>135</v>
      </c>
      <c r="J12" s="70">
        <v>4700</v>
      </c>
      <c r="K12" s="70">
        <v>4458</v>
      </c>
      <c r="L12" s="70">
        <v>4529</v>
      </c>
      <c r="M12" s="70">
        <v>4308</v>
      </c>
      <c r="N12" s="70">
        <v>4349</v>
      </c>
      <c r="O12" s="71">
        <v>4417</v>
      </c>
      <c r="P12" s="72">
        <v>47</v>
      </c>
      <c r="Q12" s="72">
        <v>44.58</v>
      </c>
      <c r="R12" s="72">
        <v>45.29</v>
      </c>
      <c r="S12" s="72">
        <v>43.08</v>
      </c>
      <c r="T12" s="72">
        <v>43.49</v>
      </c>
      <c r="U12" s="72">
        <v>44.17</v>
      </c>
      <c r="V12" s="76">
        <v>47</v>
      </c>
      <c r="W12" s="80" t="s">
        <v>91</v>
      </c>
      <c r="X12" s="19">
        <v>0</v>
      </c>
      <c r="Y12" s="25" t="s">
        <v>408</v>
      </c>
      <c r="Z12" s="157" t="s">
        <v>361</v>
      </c>
    </row>
    <row r="13" spans="1:38" ht="22.5" x14ac:dyDescent="0.2">
      <c r="A13" s="77">
        <v>2</v>
      </c>
      <c r="B13" s="77">
        <v>1</v>
      </c>
      <c r="C13" s="77"/>
      <c r="D13" s="25" t="s">
        <v>350</v>
      </c>
      <c r="E13" s="28" t="s">
        <v>351</v>
      </c>
      <c r="F13" s="28" t="s">
        <v>22</v>
      </c>
      <c r="G13" s="25" t="s">
        <v>129</v>
      </c>
      <c r="H13" s="19" t="s">
        <v>87</v>
      </c>
      <c r="I13" s="19" t="s">
        <v>341</v>
      </c>
      <c r="J13" s="70">
        <v>3208</v>
      </c>
      <c r="K13" s="70">
        <v>3914</v>
      </c>
      <c r="L13" s="70">
        <v>4007</v>
      </c>
      <c r="M13" s="70">
        <v>3844</v>
      </c>
      <c r="N13" s="70">
        <v>3997</v>
      </c>
      <c r="O13" s="71">
        <v>3890</v>
      </c>
      <c r="P13" s="72">
        <v>32.08</v>
      </c>
      <c r="Q13" s="72">
        <v>39.14</v>
      </c>
      <c r="R13" s="72">
        <v>40.07</v>
      </c>
      <c r="S13" s="72">
        <v>38.44</v>
      </c>
      <c r="T13" s="72">
        <v>39.97</v>
      </c>
      <c r="U13" s="72">
        <v>38.9</v>
      </c>
      <c r="V13" s="76">
        <v>40.07</v>
      </c>
      <c r="W13" s="80" t="s">
        <v>22</v>
      </c>
      <c r="X13" s="19">
        <v>0</v>
      </c>
      <c r="Y13" s="25" t="s">
        <v>352</v>
      </c>
      <c r="Z13" s="157" t="s">
        <v>349</v>
      </c>
    </row>
    <row r="14" spans="1:38" ht="19.5" customHeight="1" x14ac:dyDescent="0.2">
      <c r="A14" s="77">
        <v>3</v>
      </c>
      <c r="B14" s="77">
        <v>2</v>
      </c>
      <c r="C14" s="77"/>
      <c r="D14" s="25" t="s">
        <v>189</v>
      </c>
      <c r="E14" s="28" t="s">
        <v>190</v>
      </c>
      <c r="F14" s="28" t="s">
        <v>91</v>
      </c>
      <c r="G14" s="25" t="s">
        <v>97</v>
      </c>
      <c r="H14" s="19" t="s">
        <v>87</v>
      </c>
      <c r="I14" s="19" t="s">
        <v>409</v>
      </c>
      <c r="J14" s="70">
        <v>3703</v>
      </c>
      <c r="K14" s="70"/>
      <c r="L14" s="70">
        <v>3969</v>
      </c>
      <c r="M14" s="70">
        <v>3521</v>
      </c>
      <c r="N14" s="70">
        <v>3500</v>
      </c>
      <c r="O14" s="70"/>
      <c r="P14" s="72">
        <v>37.03</v>
      </c>
      <c r="Q14" s="72" t="s">
        <v>387</v>
      </c>
      <c r="R14" s="72">
        <v>39.69</v>
      </c>
      <c r="S14" s="72">
        <v>35.21</v>
      </c>
      <c r="T14" s="72">
        <v>35</v>
      </c>
      <c r="U14" s="72" t="s">
        <v>387</v>
      </c>
      <c r="V14" s="76">
        <v>39.69</v>
      </c>
      <c r="W14" s="80" t="s">
        <v>22</v>
      </c>
      <c r="X14" s="19">
        <v>0</v>
      </c>
      <c r="Y14" s="25" t="s">
        <v>319</v>
      </c>
      <c r="Z14" s="157" t="s">
        <v>373</v>
      </c>
    </row>
    <row r="15" spans="1:38" x14ac:dyDescent="0.2">
      <c r="A15" s="77">
        <v>4</v>
      </c>
      <c r="B15" s="77">
        <v>3</v>
      </c>
      <c r="C15" s="77"/>
      <c r="D15" s="25" t="s">
        <v>304</v>
      </c>
      <c r="E15" s="28" t="s">
        <v>187</v>
      </c>
      <c r="F15" s="28" t="s">
        <v>22</v>
      </c>
      <c r="G15" s="25" t="s">
        <v>110</v>
      </c>
      <c r="H15" s="19" t="s">
        <v>87</v>
      </c>
      <c r="I15" s="19" t="s">
        <v>93</v>
      </c>
      <c r="J15" s="70">
        <v>3859</v>
      </c>
      <c r="K15" s="70">
        <v>3510</v>
      </c>
      <c r="L15" s="70">
        <v>3906</v>
      </c>
      <c r="M15" s="70"/>
      <c r="N15" s="70">
        <v>3432</v>
      </c>
      <c r="O15" s="70">
        <v>3700</v>
      </c>
      <c r="P15" s="72">
        <v>38.590000000000003</v>
      </c>
      <c r="Q15" s="72">
        <v>35.1</v>
      </c>
      <c r="R15" s="72">
        <v>39.06</v>
      </c>
      <c r="S15" s="72" t="s">
        <v>387</v>
      </c>
      <c r="T15" s="72">
        <v>34.32</v>
      </c>
      <c r="U15" s="72">
        <v>37</v>
      </c>
      <c r="V15" s="76">
        <v>39.06</v>
      </c>
      <c r="W15" s="80" t="s">
        <v>22</v>
      </c>
      <c r="X15" s="19">
        <v>0</v>
      </c>
      <c r="Y15" s="25" t="s">
        <v>125</v>
      </c>
      <c r="Z15" s="157" t="s">
        <v>303</v>
      </c>
    </row>
    <row r="16" spans="1:38" s="21" customFormat="1" ht="12.75" customHeight="1" x14ac:dyDescent="0.2">
      <c r="A16" s="22"/>
      <c r="B16" s="22"/>
      <c r="C16" s="22"/>
      <c r="E16" s="20"/>
      <c r="F16" s="20"/>
      <c r="Z16" s="44"/>
      <c r="AA16" s="35"/>
      <c r="AB16" s="36"/>
      <c r="AC16" s="35"/>
      <c r="AD16" s="35"/>
      <c r="AE16" s="35"/>
      <c r="AF16" s="35"/>
      <c r="AG16" s="35"/>
      <c r="AH16" s="35"/>
      <c r="AI16" s="38"/>
      <c r="AJ16" s="37"/>
      <c r="AK16" s="38"/>
      <c r="AL16" s="38"/>
    </row>
    <row r="17" spans="1:38" s="21" customFormat="1" ht="12.75" customHeight="1" x14ac:dyDescent="0.2">
      <c r="A17" s="22"/>
      <c r="B17" s="22"/>
      <c r="C17" s="22"/>
      <c r="E17" s="20"/>
      <c r="F17" s="20"/>
      <c r="AA17" s="35"/>
      <c r="AB17" s="36"/>
      <c r="AC17" s="35"/>
      <c r="AD17" s="35"/>
      <c r="AE17" s="35"/>
      <c r="AF17" s="35"/>
      <c r="AG17" s="35"/>
      <c r="AH17" s="35"/>
      <c r="AI17" s="38"/>
      <c r="AJ17" s="37"/>
      <c r="AK17" s="38"/>
      <c r="AL17" s="38"/>
    </row>
    <row r="18" spans="1:38" s="21" customFormat="1" ht="12.75" customHeight="1" x14ac:dyDescent="0.2">
      <c r="A18" s="22"/>
      <c r="B18" s="22"/>
      <c r="C18" s="22"/>
      <c r="E18" s="20"/>
      <c r="F18" s="20"/>
      <c r="AA18" s="35"/>
      <c r="AB18" s="36"/>
      <c r="AC18" s="35"/>
      <c r="AD18" s="35"/>
      <c r="AE18" s="35"/>
      <c r="AF18" s="35"/>
      <c r="AG18" s="35"/>
      <c r="AH18" s="35"/>
      <c r="AI18" s="38"/>
      <c r="AJ18" s="37"/>
      <c r="AK18" s="38"/>
      <c r="AL18" s="38"/>
    </row>
    <row r="19" spans="1:38" s="21" customFormat="1" ht="12.75" customHeight="1" x14ac:dyDescent="0.2">
      <c r="A19" s="22"/>
      <c r="B19" s="22"/>
      <c r="C19" s="22"/>
      <c r="E19" s="20"/>
      <c r="F19" s="20"/>
      <c r="AA19" s="35"/>
      <c r="AB19" s="36"/>
      <c r="AC19" s="35"/>
      <c r="AD19" s="35"/>
      <c r="AE19" s="35"/>
      <c r="AF19" s="35"/>
      <c r="AG19" s="35"/>
      <c r="AH19" s="35"/>
      <c r="AI19" s="38"/>
      <c r="AJ19" s="37"/>
      <c r="AK19" s="38"/>
      <c r="AL19" s="38"/>
    </row>
    <row r="20" spans="1:38" s="21" customFormat="1" ht="12.75" customHeight="1" x14ac:dyDescent="0.2">
      <c r="A20" s="22"/>
      <c r="B20" s="22"/>
      <c r="C20" s="22"/>
      <c r="E20" s="20"/>
      <c r="F20" s="20"/>
      <c r="AA20" s="35"/>
      <c r="AB20" s="36"/>
      <c r="AC20" s="35"/>
      <c r="AD20" s="35"/>
      <c r="AE20" s="35"/>
      <c r="AF20" s="35"/>
      <c r="AG20" s="35"/>
      <c r="AH20" s="35"/>
      <c r="AI20" s="38"/>
      <c r="AJ20" s="37"/>
      <c r="AK20" s="38"/>
      <c r="AL20" s="38"/>
    </row>
    <row r="21" spans="1:38" s="21" customFormat="1" ht="12.75" customHeight="1" x14ac:dyDescent="0.2">
      <c r="A21" s="22"/>
      <c r="B21" s="22"/>
      <c r="C21" s="22"/>
      <c r="E21" s="20"/>
      <c r="F21" s="20"/>
      <c r="AA21" s="35"/>
      <c r="AB21" s="36"/>
      <c r="AC21" s="35"/>
      <c r="AD21" s="35"/>
      <c r="AE21" s="35"/>
      <c r="AF21" s="35"/>
      <c r="AG21" s="35"/>
      <c r="AH21" s="35"/>
      <c r="AI21" s="38"/>
      <c r="AJ21" s="37"/>
      <c r="AK21" s="38"/>
      <c r="AL21" s="38"/>
    </row>
    <row r="22" spans="1:38" s="21" customFormat="1" ht="12.75" customHeight="1" x14ac:dyDescent="0.2">
      <c r="A22" s="22"/>
      <c r="B22" s="22"/>
      <c r="C22" s="22"/>
      <c r="E22" s="20"/>
      <c r="F22" s="20"/>
      <c r="Z22" s="44"/>
      <c r="AA22" s="35"/>
      <c r="AB22" s="36"/>
      <c r="AC22" s="35"/>
      <c r="AD22" s="35"/>
      <c r="AE22" s="35"/>
      <c r="AF22" s="35"/>
      <c r="AG22" s="35"/>
      <c r="AH22" s="35"/>
      <c r="AI22" s="38"/>
      <c r="AJ22" s="38"/>
      <c r="AK22" s="38"/>
      <c r="AL22" s="38"/>
    </row>
    <row r="23" spans="1:38" s="21" customFormat="1" ht="12.75" customHeight="1" x14ac:dyDescent="0.2">
      <c r="A23" s="22"/>
      <c r="B23" s="22"/>
      <c r="C23" s="22"/>
      <c r="E23" s="20"/>
      <c r="F23" s="20"/>
      <c r="AA23" s="35"/>
      <c r="AB23" s="36"/>
      <c r="AC23" s="35"/>
      <c r="AD23" s="35"/>
      <c r="AE23" s="35"/>
      <c r="AF23" s="35"/>
      <c r="AG23" s="35"/>
      <c r="AH23" s="35"/>
      <c r="AI23" s="38"/>
      <c r="AJ23" s="37"/>
      <c r="AK23" s="38"/>
      <c r="AL23" s="38"/>
    </row>
    <row r="24" spans="1:38" s="21" customFormat="1" ht="12.75" customHeight="1" x14ac:dyDescent="0.2">
      <c r="A24" s="22"/>
      <c r="B24" s="22"/>
      <c r="C24" s="22"/>
      <c r="E24" s="20"/>
      <c r="F24" s="20"/>
      <c r="Z24" s="44"/>
      <c r="AA24" s="35"/>
      <c r="AB24" s="36"/>
      <c r="AC24" s="35"/>
      <c r="AD24" s="35"/>
      <c r="AE24" s="35"/>
      <c r="AF24" s="35"/>
      <c r="AG24" s="35"/>
      <c r="AH24" s="35"/>
      <c r="AI24" s="38"/>
      <c r="AJ24" s="37"/>
      <c r="AK24" s="38"/>
      <c r="AL24" s="38"/>
    </row>
    <row r="25" spans="1:38" s="21" customFormat="1" ht="12.75" customHeight="1" x14ac:dyDescent="0.2">
      <c r="A25" s="22"/>
      <c r="B25" s="22"/>
      <c r="C25" s="22"/>
      <c r="E25" s="20"/>
      <c r="F25" s="20"/>
      <c r="AA25" s="35"/>
      <c r="AB25" s="36"/>
      <c r="AC25" s="35"/>
      <c r="AD25" s="35"/>
      <c r="AE25" s="35"/>
      <c r="AF25" s="35"/>
      <c r="AG25" s="35"/>
      <c r="AH25" s="35"/>
      <c r="AI25" s="38"/>
      <c r="AJ25" s="37"/>
      <c r="AK25" s="38"/>
      <c r="AL25" s="38"/>
    </row>
    <row r="26" spans="1:38" s="21" customFormat="1" ht="12.75" customHeight="1" x14ac:dyDescent="0.2">
      <c r="A26" s="22"/>
      <c r="B26" s="22"/>
      <c r="C26" s="22"/>
      <c r="E26" s="20"/>
      <c r="F26" s="20"/>
      <c r="Z26" s="44"/>
      <c r="AA26" s="35"/>
      <c r="AB26" s="36"/>
      <c r="AC26" s="35"/>
      <c r="AD26" s="35"/>
      <c r="AE26" s="35"/>
      <c r="AF26" s="35"/>
      <c r="AG26" s="35"/>
      <c r="AH26" s="35"/>
      <c r="AI26" s="38"/>
      <c r="AJ26" s="37"/>
      <c r="AK26" s="38"/>
      <c r="AL26" s="38"/>
    </row>
    <row r="27" spans="1:38" s="21" customFormat="1" ht="12.75" customHeight="1" x14ac:dyDescent="0.2">
      <c r="A27" s="22"/>
      <c r="B27" s="22"/>
      <c r="C27" s="22"/>
      <c r="E27" s="20"/>
      <c r="F27" s="20"/>
      <c r="AA27" s="35"/>
      <c r="AB27" s="36"/>
      <c r="AC27" s="35"/>
      <c r="AD27" s="35"/>
      <c r="AE27" s="35"/>
      <c r="AF27" s="35"/>
      <c r="AG27" s="35"/>
      <c r="AH27" s="35"/>
      <c r="AI27" s="38"/>
      <c r="AJ27" s="37"/>
      <c r="AK27" s="38"/>
      <c r="AL27" s="38"/>
    </row>
    <row r="28" spans="1:38" s="21" customFormat="1" ht="12.75" customHeight="1" x14ac:dyDescent="0.2">
      <c r="A28" s="22"/>
      <c r="B28" s="22"/>
      <c r="C28" s="22"/>
      <c r="E28" s="20"/>
      <c r="F28" s="20"/>
      <c r="Z28" s="44"/>
      <c r="AA28" s="35"/>
      <c r="AB28" s="36"/>
      <c r="AC28" s="35"/>
      <c r="AD28" s="35"/>
      <c r="AE28" s="35"/>
      <c r="AF28" s="35"/>
      <c r="AG28" s="35"/>
      <c r="AH28" s="35"/>
      <c r="AI28" s="38"/>
      <c r="AJ28" s="37"/>
      <c r="AK28" s="38"/>
      <c r="AL28" s="38"/>
    </row>
    <row r="29" spans="1:38" s="21" customFormat="1" ht="12.75" customHeight="1" x14ac:dyDescent="0.2">
      <c r="A29" s="22"/>
      <c r="B29" s="22"/>
      <c r="C29" s="22"/>
      <c r="E29" s="20"/>
      <c r="F29" s="20"/>
      <c r="AA29" s="35"/>
      <c r="AB29" s="36"/>
      <c r="AC29" s="35"/>
      <c r="AD29" s="35"/>
      <c r="AE29" s="35"/>
      <c r="AF29" s="35"/>
      <c r="AG29" s="35"/>
      <c r="AH29" s="35"/>
      <c r="AI29" s="38"/>
      <c r="AJ29" s="37"/>
      <c r="AK29" s="38"/>
      <c r="AL29" s="38"/>
    </row>
    <row r="30" spans="1:38" s="21" customFormat="1" ht="12.75" customHeight="1" x14ac:dyDescent="0.2">
      <c r="A30" s="22"/>
      <c r="B30" s="22"/>
      <c r="C30" s="22"/>
      <c r="E30" s="20"/>
      <c r="F30" s="20"/>
      <c r="Z30" s="44"/>
      <c r="AA30" s="35"/>
      <c r="AB30" s="36"/>
      <c r="AC30" s="35"/>
      <c r="AD30" s="35"/>
      <c r="AE30" s="35"/>
      <c r="AF30" s="35"/>
      <c r="AG30" s="35"/>
      <c r="AH30" s="35"/>
      <c r="AI30" s="38"/>
      <c r="AJ30" s="37"/>
      <c r="AK30" s="38"/>
      <c r="AL30" s="38"/>
    </row>
    <row r="31" spans="1:38" s="21" customFormat="1" ht="12.75" customHeight="1" x14ac:dyDescent="0.2">
      <c r="A31" s="22"/>
      <c r="B31" s="22"/>
      <c r="C31" s="22"/>
      <c r="E31" s="20"/>
      <c r="F31" s="20"/>
      <c r="AA31" s="35"/>
      <c r="AB31" s="36"/>
      <c r="AC31" s="35"/>
      <c r="AD31" s="35"/>
      <c r="AE31" s="35"/>
      <c r="AF31" s="35"/>
      <c r="AG31" s="35"/>
      <c r="AH31" s="35"/>
      <c r="AI31" s="38"/>
      <c r="AJ31" s="37"/>
      <c r="AK31" s="38"/>
      <c r="AL31" s="38"/>
    </row>
    <row r="32" spans="1:38" s="21" customFormat="1" ht="12.75" customHeight="1" x14ac:dyDescent="0.2">
      <c r="A32" s="22"/>
      <c r="B32" s="22"/>
      <c r="C32" s="22"/>
      <c r="E32" s="20"/>
      <c r="F32" s="20"/>
      <c r="Z32" s="24"/>
      <c r="AA32" s="35"/>
      <c r="AB32" s="36"/>
      <c r="AC32" s="35"/>
      <c r="AD32" s="35"/>
      <c r="AE32" s="35"/>
      <c r="AF32" s="35"/>
      <c r="AG32" s="35"/>
      <c r="AH32" s="35"/>
      <c r="AI32" s="38"/>
      <c r="AJ32" s="37"/>
      <c r="AK32" s="38"/>
      <c r="AL32" s="38"/>
    </row>
    <row r="33" spans="1:38" s="21" customFormat="1" ht="12.75" customHeight="1" x14ac:dyDescent="0.2">
      <c r="A33" s="22"/>
      <c r="B33" s="22"/>
      <c r="C33" s="22"/>
      <c r="E33" s="20"/>
      <c r="F33" s="20"/>
      <c r="Z33" s="23"/>
      <c r="AA33" s="35"/>
      <c r="AB33" s="36"/>
      <c r="AC33" s="35"/>
      <c r="AD33" s="35"/>
      <c r="AE33" s="35"/>
      <c r="AF33" s="35"/>
      <c r="AG33" s="35"/>
      <c r="AH33" s="35"/>
      <c r="AI33" s="38"/>
      <c r="AJ33" s="37"/>
      <c r="AK33" s="38"/>
      <c r="AL33" s="38"/>
    </row>
    <row r="34" spans="1:38" ht="12.75" customHeight="1" x14ac:dyDescent="0.2">
      <c r="Z34" s="4"/>
      <c r="AA34" s="26"/>
      <c r="AB34" s="26"/>
      <c r="AC34" s="31"/>
      <c r="AD34" s="31"/>
      <c r="AE34" s="31"/>
      <c r="AF34" s="31"/>
      <c r="AG34" s="31"/>
      <c r="AH34" s="31"/>
      <c r="AI34" s="26"/>
      <c r="AJ34" s="26"/>
      <c r="AK34" s="26"/>
      <c r="AL34" s="26"/>
    </row>
    <row r="35" spans="1:38" ht="12.75" customHeight="1" x14ac:dyDescent="0.2">
      <c r="Z35" s="23"/>
      <c r="AA35" s="35"/>
      <c r="AB35" s="36"/>
      <c r="AC35" s="31"/>
      <c r="AD35" s="31"/>
      <c r="AE35" s="31"/>
      <c r="AF35" s="31"/>
      <c r="AG35" s="31"/>
      <c r="AH35" s="31"/>
      <c r="AI35" s="26"/>
      <c r="AJ35" s="37"/>
      <c r="AK35" s="26"/>
      <c r="AL35" s="26"/>
    </row>
    <row r="36" spans="1:38" ht="12.75" customHeight="1" x14ac:dyDescent="0.2">
      <c r="AA36" s="26"/>
      <c r="AB36" s="26"/>
      <c r="AC36" s="31"/>
      <c r="AD36" s="31"/>
      <c r="AE36" s="31"/>
      <c r="AF36" s="31"/>
      <c r="AG36" s="31"/>
      <c r="AH36" s="31"/>
      <c r="AI36" s="26"/>
      <c r="AJ36" s="26"/>
      <c r="AK36" s="26"/>
      <c r="AL36" s="26"/>
    </row>
    <row r="37" spans="1:38" ht="12.75" customHeight="1" x14ac:dyDescent="0.2">
      <c r="AA37" s="26"/>
      <c r="AB37" s="26"/>
      <c r="AC37" s="31"/>
      <c r="AD37" s="31"/>
      <c r="AE37" s="31"/>
      <c r="AF37" s="31"/>
      <c r="AG37" s="31"/>
      <c r="AH37" s="31"/>
      <c r="AI37" s="26"/>
      <c r="AJ37" s="26"/>
      <c r="AK37" s="26"/>
      <c r="AL37" s="26"/>
    </row>
    <row r="38" spans="1:38" ht="12.75" customHeight="1" x14ac:dyDescent="0.2">
      <c r="AA38" s="26"/>
      <c r="AB38" s="26"/>
      <c r="AC38" s="31"/>
      <c r="AD38" s="31"/>
      <c r="AE38" s="31"/>
      <c r="AF38" s="31"/>
      <c r="AG38" s="31"/>
      <c r="AH38" s="31"/>
      <c r="AI38" s="26"/>
      <c r="AJ38" s="26"/>
      <c r="AK38" s="26"/>
      <c r="AL38" s="26"/>
    </row>
    <row r="39" spans="1:38" ht="12.75" customHeight="1" x14ac:dyDescent="0.2">
      <c r="AA39" s="26"/>
      <c r="AB39" s="26"/>
      <c r="AC39" s="31"/>
      <c r="AD39" s="31"/>
      <c r="AE39" s="31"/>
      <c r="AF39" s="31"/>
      <c r="AG39" s="31"/>
      <c r="AH39" s="31"/>
      <c r="AI39" s="26"/>
      <c r="AJ39" s="26"/>
      <c r="AK39" s="26"/>
      <c r="AL39" s="26"/>
    </row>
    <row r="40" spans="1:38" ht="12.75" customHeight="1" x14ac:dyDescent="0.2">
      <c r="AA40" s="26"/>
      <c r="AB40" s="26"/>
      <c r="AC40" s="31"/>
      <c r="AD40" s="31"/>
      <c r="AE40" s="31"/>
      <c r="AF40" s="31"/>
      <c r="AG40" s="31"/>
      <c r="AH40" s="31"/>
      <c r="AI40" s="26"/>
      <c r="AJ40" s="26"/>
      <c r="AK40" s="26"/>
      <c r="AL40" s="26"/>
    </row>
    <row r="41" spans="1:38" ht="12.75" customHeight="1" x14ac:dyDescent="0.2">
      <c r="AA41" s="26"/>
      <c r="AB41" s="26"/>
      <c r="AC41" s="31"/>
      <c r="AD41" s="31"/>
      <c r="AE41" s="31"/>
      <c r="AF41" s="31"/>
      <c r="AG41" s="31"/>
      <c r="AH41" s="31"/>
      <c r="AI41" s="26"/>
      <c r="AJ41" s="26"/>
      <c r="AK41" s="26"/>
      <c r="AL41" s="26"/>
    </row>
    <row r="42" spans="1:38" ht="12.75" customHeight="1" x14ac:dyDescent="0.2">
      <c r="AA42" s="26"/>
      <c r="AB42" s="26"/>
      <c r="AC42" s="31"/>
      <c r="AD42" s="31"/>
      <c r="AE42" s="31"/>
      <c r="AF42" s="31"/>
      <c r="AG42" s="31"/>
      <c r="AH42" s="31"/>
      <c r="AI42" s="26"/>
      <c r="AJ42" s="26"/>
      <c r="AK42" s="26"/>
      <c r="AL42" s="26"/>
    </row>
    <row r="43" spans="1:38" ht="12.75" customHeight="1" x14ac:dyDescent="0.2">
      <c r="AA43" s="26"/>
      <c r="AB43" s="26"/>
      <c r="AC43" s="31"/>
      <c r="AD43" s="31"/>
      <c r="AE43" s="31"/>
      <c r="AF43" s="31"/>
      <c r="AG43" s="31"/>
      <c r="AH43" s="31"/>
      <c r="AI43" s="26"/>
      <c r="AJ43" s="26"/>
      <c r="AK43" s="26"/>
      <c r="AL43" s="26"/>
    </row>
    <row r="44" spans="1:38" ht="12.75" customHeight="1" x14ac:dyDescent="0.2">
      <c r="AA44" s="26"/>
      <c r="AB44" s="26"/>
      <c r="AC44" s="31"/>
      <c r="AD44" s="31"/>
      <c r="AE44" s="31"/>
      <c r="AF44" s="31"/>
      <c r="AG44" s="31"/>
      <c r="AH44" s="31"/>
      <c r="AI44" s="26"/>
      <c r="AJ44" s="26"/>
      <c r="AK44" s="26"/>
      <c r="AL44" s="26"/>
    </row>
    <row r="45" spans="1:38" ht="12.75" customHeight="1" x14ac:dyDescent="0.2">
      <c r="AA45" s="26"/>
      <c r="AB45" s="26"/>
      <c r="AC45" s="31"/>
      <c r="AD45" s="31"/>
      <c r="AE45" s="31"/>
      <c r="AF45" s="31"/>
      <c r="AG45" s="31"/>
      <c r="AH45" s="31"/>
      <c r="AI45" s="26"/>
      <c r="AJ45" s="26"/>
      <c r="AK45" s="26"/>
      <c r="AL45" s="26"/>
    </row>
    <row r="46" spans="1:38" ht="12.75" customHeight="1" x14ac:dyDescent="0.2">
      <c r="AA46" s="26"/>
      <c r="AB46" s="26"/>
      <c r="AC46" s="31"/>
      <c r="AD46" s="31"/>
      <c r="AE46" s="31"/>
      <c r="AF46" s="31"/>
      <c r="AG46" s="31"/>
      <c r="AH46" s="31"/>
      <c r="AI46" s="26"/>
      <c r="AJ46" s="26"/>
      <c r="AK46" s="26"/>
      <c r="AL46" s="26"/>
    </row>
    <row r="47" spans="1:38" ht="12.75" customHeight="1" x14ac:dyDescent="0.2">
      <c r="AA47" s="26"/>
      <c r="AB47" s="26"/>
      <c r="AC47" s="31"/>
      <c r="AD47" s="31"/>
      <c r="AE47" s="31"/>
      <c r="AF47" s="31"/>
      <c r="AG47" s="31"/>
      <c r="AH47" s="31"/>
      <c r="AI47" s="26"/>
      <c r="AJ47" s="26"/>
      <c r="AK47" s="26"/>
      <c r="AL47" s="26"/>
    </row>
    <row r="48" spans="1:38" ht="12.75" customHeight="1" x14ac:dyDescent="0.2">
      <c r="AA48" s="26"/>
      <c r="AB48" s="26"/>
      <c r="AC48" s="31"/>
      <c r="AD48" s="31"/>
      <c r="AE48" s="31"/>
      <c r="AF48" s="31"/>
      <c r="AG48" s="31"/>
      <c r="AH48" s="31"/>
      <c r="AI48" s="26"/>
      <c r="AJ48" s="26"/>
      <c r="AK48" s="26"/>
      <c r="AL48" s="26"/>
    </row>
    <row r="49" spans="27:38" ht="12.75" customHeight="1" x14ac:dyDescent="0.2">
      <c r="AA49" s="26"/>
      <c r="AB49" s="26"/>
      <c r="AC49" s="31"/>
      <c r="AD49" s="31"/>
      <c r="AE49" s="31"/>
      <c r="AF49" s="31"/>
      <c r="AG49" s="31"/>
      <c r="AH49" s="31"/>
      <c r="AI49" s="26"/>
      <c r="AJ49" s="26"/>
      <c r="AK49" s="26"/>
      <c r="AL49" s="26"/>
    </row>
  </sheetData>
  <sortState ref="A14:AL15">
    <sortCondition ref="A14:A15"/>
  </sortState>
  <mergeCells count="23">
    <mergeCell ref="Y10:Y11"/>
    <mergeCell ref="P10:U10"/>
    <mergeCell ref="V10:V11"/>
    <mergeCell ref="W10:W11"/>
    <mergeCell ref="X10:X11"/>
    <mergeCell ref="H9:I9"/>
    <mergeCell ref="A10:A11"/>
    <mergeCell ref="D10:D11"/>
    <mergeCell ref="E10:E11"/>
    <mergeCell ref="F10:F11"/>
    <mergeCell ref="G10:G11"/>
    <mergeCell ref="H10:H11"/>
    <mergeCell ref="I10:I11"/>
    <mergeCell ref="B10:C10"/>
    <mergeCell ref="A7:D7"/>
    <mergeCell ref="H7:P7"/>
    <mergeCell ref="A5:Y5"/>
    <mergeCell ref="A8:D8"/>
    <mergeCell ref="A1:Y1"/>
    <mergeCell ref="A2:Y2"/>
    <mergeCell ref="A3:Y3"/>
    <mergeCell ref="A6:Y6"/>
    <mergeCell ref="A4:Y4"/>
  </mergeCells>
  <phoneticPr fontId="1" type="noConversion"/>
  <printOptions horizontalCentered="1"/>
  <pageMargins left="0.39370078740157483" right="0.39370078740157483" top="0.74803149606299213" bottom="0.19685039370078741" header="0.51181102362204722" footer="0.51181102362204722"/>
  <pageSetup paperSize="9" scale="93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 enableFormatConditionsCalculation="0">
    <tabColor indexed="40"/>
  </sheetPr>
  <dimension ref="A1:AL23"/>
  <sheetViews>
    <sheetView zoomScale="120" zoomScaleNormal="120" workbookViewId="0">
      <selection activeCell="D13" sqref="D13"/>
    </sheetView>
  </sheetViews>
  <sheetFormatPr defaultRowHeight="12.75" outlineLevelCol="1" x14ac:dyDescent="0.2"/>
  <cols>
    <col min="1" max="1" width="4.7109375" style="12" customWidth="1"/>
    <col min="2" max="2" width="5.28515625" style="12" bestFit="1" customWidth="1"/>
    <col min="3" max="3" width="6.5703125" style="12" bestFit="1" customWidth="1"/>
    <col min="4" max="4" width="15.85546875" style="15" customWidth="1"/>
    <col min="5" max="5" width="8.7109375" style="16" customWidth="1"/>
    <col min="6" max="6" width="4.5703125" style="16" customWidth="1"/>
    <col min="7" max="7" width="15.28515625" style="15" customWidth="1"/>
    <col min="8" max="8" width="5.85546875" style="15" customWidth="1"/>
    <col min="9" max="9" width="13.7109375" style="15" customWidth="1"/>
    <col min="10" max="15" width="6" style="15" hidden="1" customWidth="1" outlineLevel="1"/>
    <col min="16" max="16" width="6.42578125" style="15" customWidth="1" collapsed="1"/>
    <col min="17" max="21" width="6.42578125" style="15" customWidth="1"/>
    <col min="22" max="22" width="6.5703125" style="15" customWidth="1"/>
    <col min="23" max="23" width="5.42578125" style="15" customWidth="1"/>
    <col min="24" max="24" width="7" style="15" hidden="1" customWidth="1"/>
    <col min="25" max="25" width="21.85546875" style="15" customWidth="1"/>
    <col min="26" max="26" width="8" style="15" hidden="1" customWidth="1" outlineLevel="1"/>
    <col min="27" max="28" width="6.5703125" style="15" hidden="1" customWidth="1" outlineLevel="1"/>
    <col min="29" max="34" width="6.5703125" style="16" hidden="1" customWidth="1" outlineLevel="1"/>
    <col min="35" max="35" width="6.5703125" style="15" hidden="1" customWidth="1" outlineLevel="1"/>
    <col min="36" max="36" width="11.42578125" style="15" customWidth="1" collapsed="1"/>
    <col min="37" max="37" width="3.5703125" style="15" customWidth="1"/>
    <col min="38" max="16384" width="9.140625" style="15"/>
  </cols>
  <sheetData>
    <row r="1" spans="1:3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AC1" s="15"/>
      <c r="AD1" s="73"/>
      <c r="AE1" s="74"/>
      <c r="AF1" s="15"/>
      <c r="AG1" s="15"/>
      <c r="AH1" s="15"/>
    </row>
    <row r="2" spans="1:3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AC2" s="15"/>
      <c r="AD2" s="73"/>
      <c r="AE2" s="74"/>
      <c r="AF2" s="15"/>
      <c r="AG2" s="15"/>
      <c r="AH2" s="15"/>
    </row>
    <row r="3" spans="1:3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AC3" s="15"/>
      <c r="AD3" s="98"/>
      <c r="AE3" s="99"/>
      <c r="AF3" s="7"/>
      <c r="AG3" s="15"/>
      <c r="AH3" s="15"/>
    </row>
    <row r="4" spans="1:3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AC4" s="15"/>
      <c r="AD4" s="98"/>
      <c r="AE4" s="99"/>
      <c r="AF4" s="7"/>
      <c r="AG4" s="15"/>
      <c r="AH4" s="15"/>
    </row>
    <row r="5" spans="1:3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AC5" s="15"/>
      <c r="AD5" s="98"/>
      <c r="AE5" s="99"/>
      <c r="AF5" s="7"/>
      <c r="AG5" s="15"/>
      <c r="AH5" s="15"/>
    </row>
    <row r="6" spans="1:3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AD6" s="98"/>
      <c r="AE6" s="99"/>
      <c r="AF6" s="17"/>
    </row>
    <row r="7" spans="1:35" ht="12.75" customHeight="1" x14ac:dyDescent="0.2">
      <c r="A7" s="188" t="s">
        <v>37</v>
      </c>
      <c r="B7" s="188"/>
      <c r="C7" s="188"/>
      <c r="D7" s="188"/>
      <c r="F7" s="14"/>
      <c r="G7" s="1"/>
      <c r="H7" s="206"/>
      <c r="I7" s="206"/>
      <c r="J7" s="206"/>
      <c r="K7" s="206"/>
      <c r="L7" s="206"/>
      <c r="M7" s="206"/>
      <c r="N7" s="206"/>
      <c r="O7" s="206"/>
      <c r="P7" s="206"/>
      <c r="Q7" s="12"/>
      <c r="R7" s="12"/>
      <c r="S7" s="12"/>
      <c r="T7" s="12"/>
      <c r="U7" s="12"/>
      <c r="V7" s="16"/>
      <c r="W7" s="16"/>
      <c r="Z7" s="15" t="s">
        <v>31</v>
      </c>
      <c r="AD7" s="98"/>
      <c r="AE7" s="99"/>
      <c r="AF7" s="17"/>
    </row>
    <row r="8" spans="1:35" ht="12.75" customHeight="1" x14ac:dyDescent="0.2">
      <c r="A8" s="188"/>
      <c r="B8" s="188"/>
      <c r="C8" s="188"/>
      <c r="D8" s="188"/>
      <c r="F8" s="14"/>
      <c r="G8" s="1"/>
      <c r="Y8" s="135" t="s">
        <v>461</v>
      </c>
      <c r="AD8" s="98"/>
      <c r="AE8" s="99"/>
      <c r="AF8" s="17"/>
    </row>
    <row r="9" spans="1:35" x14ac:dyDescent="0.2">
      <c r="A9" s="2" t="s">
        <v>252</v>
      </c>
      <c r="B9" s="2"/>
      <c r="C9" s="2"/>
      <c r="F9" s="14"/>
      <c r="G9" s="1"/>
      <c r="H9" s="185"/>
      <c r="I9" s="185"/>
      <c r="J9" s="66"/>
      <c r="K9" s="66"/>
      <c r="L9" s="66"/>
      <c r="M9" s="66"/>
      <c r="N9" s="66"/>
      <c r="O9" s="66"/>
      <c r="P9" s="125" t="s">
        <v>59</v>
      </c>
      <c r="Q9" s="125"/>
      <c r="R9" s="125"/>
      <c r="S9" s="125"/>
      <c r="T9" s="117" t="s">
        <v>78</v>
      </c>
      <c r="V9" s="117"/>
      <c r="W9" s="167" t="s">
        <v>381</v>
      </c>
      <c r="Y9" s="62" t="s">
        <v>81</v>
      </c>
    </row>
    <row r="10" spans="1:35" x14ac:dyDescent="0.2">
      <c r="A10" s="182" t="s">
        <v>42</v>
      </c>
      <c r="B10" s="182" t="s">
        <v>86</v>
      </c>
      <c r="C10" s="182"/>
      <c r="D10" s="184" t="s">
        <v>39</v>
      </c>
      <c r="E10" s="184" t="s">
        <v>11</v>
      </c>
      <c r="F10" s="203" t="s">
        <v>17</v>
      </c>
      <c r="G10" s="184" t="s">
        <v>61</v>
      </c>
      <c r="H10" s="204" t="s">
        <v>62</v>
      </c>
      <c r="I10" s="191" t="s">
        <v>63</v>
      </c>
      <c r="J10" s="68"/>
      <c r="K10" s="68"/>
      <c r="L10" s="68"/>
      <c r="M10" s="68"/>
      <c r="N10" s="68"/>
      <c r="O10" s="68"/>
      <c r="P10" s="209" t="s">
        <v>18</v>
      </c>
      <c r="Q10" s="210"/>
      <c r="R10" s="210"/>
      <c r="S10" s="210"/>
      <c r="T10" s="210"/>
      <c r="U10" s="211"/>
      <c r="V10" s="212" t="s">
        <v>19</v>
      </c>
      <c r="W10" s="214" t="s">
        <v>20</v>
      </c>
      <c r="X10" s="214" t="s">
        <v>7</v>
      </c>
      <c r="Y10" s="207" t="s">
        <v>8</v>
      </c>
      <c r="AA10" s="84" t="s">
        <v>67</v>
      </c>
      <c r="AB10" s="84" t="s">
        <v>68</v>
      </c>
      <c r="AC10" s="84" t="s">
        <v>69</v>
      </c>
      <c r="AD10" s="84">
        <v>1</v>
      </c>
      <c r="AE10" s="84">
        <v>2</v>
      </c>
      <c r="AF10" s="84" t="s">
        <v>24</v>
      </c>
      <c r="AG10" s="84" t="s">
        <v>70</v>
      </c>
      <c r="AH10" s="84" t="s">
        <v>71</v>
      </c>
      <c r="AI10" s="84" t="s">
        <v>72</v>
      </c>
    </row>
    <row r="11" spans="1:35" ht="27" customHeight="1" x14ac:dyDescent="0.2">
      <c r="A11" s="182"/>
      <c r="B11" s="137" t="s">
        <v>87</v>
      </c>
      <c r="C11" s="137" t="s">
        <v>88</v>
      </c>
      <c r="D11" s="184"/>
      <c r="E11" s="184"/>
      <c r="F11" s="184"/>
      <c r="G11" s="184"/>
      <c r="H11" s="205"/>
      <c r="I11" s="192"/>
      <c r="J11" s="67"/>
      <c r="K11" s="67"/>
      <c r="L11" s="67"/>
      <c r="M11" s="67"/>
      <c r="N11" s="67"/>
      <c r="O11" s="67"/>
      <c r="P11" s="58">
        <v>1</v>
      </c>
      <c r="Q11" s="58">
        <v>2</v>
      </c>
      <c r="R11" s="58">
        <v>3</v>
      </c>
      <c r="S11" s="59">
        <v>4</v>
      </c>
      <c r="T11" s="60">
        <v>5</v>
      </c>
      <c r="U11" s="60">
        <v>6</v>
      </c>
      <c r="V11" s="213"/>
      <c r="W11" s="215"/>
      <c r="X11" s="215"/>
      <c r="Y11" s="208"/>
      <c r="AA11" s="154">
        <v>18.600000000000001</v>
      </c>
      <c r="AB11" s="154">
        <v>15.8</v>
      </c>
      <c r="AC11" s="154">
        <v>14</v>
      </c>
      <c r="AD11" s="154">
        <v>12</v>
      </c>
      <c r="AE11" s="154">
        <v>10</v>
      </c>
      <c r="AF11" s="155">
        <v>8.5</v>
      </c>
      <c r="AG11" s="155">
        <v>7.5</v>
      </c>
      <c r="AH11" s="155">
        <v>6.5</v>
      </c>
      <c r="AI11" s="156"/>
    </row>
    <row r="12" spans="1:35" ht="22.5" x14ac:dyDescent="0.2">
      <c r="A12" s="77">
        <v>1</v>
      </c>
      <c r="B12" s="77">
        <v>1</v>
      </c>
      <c r="C12" s="77"/>
      <c r="D12" s="25" t="s">
        <v>184</v>
      </c>
      <c r="E12" s="28" t="s">
        <v>410</v>
      </c>
      <c r="F12" s="28" t="s">
        <v>90</v>
      </c>
      <c r="G12" s="25" t="s">
        <v>110</v>
      </c>
      <c r="H12" s="19" t="s">
        <v>87</v>
      </c>
      <c r="I12" s="19" t="s">
        <v>114</v>
      </c>
      <c r="J12" s="70">
        <v>1536</v>
      </c>
      <c r="K12" s="70">
        <v>1610</v>
      </c>
      <c r="L12" s="70">
        <v>1600</v>
      </c>
      <c r="M12" s="70">
        <v>1562</v>
      </c>
      <c r="N12" s="70">
        <v>1520</v>
      </c>
      <c r="O12" s="71">
        <v>1585</v>
      </c>
      <c r="P12" s="72">
        <v>15.36</v>
      </c>
      <c r="Q12" s="72">
        <v>16.100000000000001</v>
      </c>
      <c r="R12" s="72">
        <v>16</v>
      </c>
      <c r="S12" s="72">
        <v>15.62</v>
      </c>
      <c r="T12" s="72">
        <v>15.2</v>
      </c>
      <c r="U12" s="72">
        <v>15.85</v>
      </c>
      <c r="V12" s="76">
        <v>16.100000000000001</v>
      </c>
      <c r="W12" s="80" t="s">
        <v>90</v>
      </c>
      <c r="X12" s="19">
        <v>0</v>
      </c>
      <c r="Y12" s="25" t="s">
        <v>271</v>
      </c>
      <c r="Z12" s="159" t="s">
        <v>270</v>
      </c>
    </row>
    <row r="13" spans="1:35" ht="22.5" x14ac:dyDescent="0.2">
      <c r="A13" s="77">
        <v>2</v>
      </c>
      <c r="B13" s="77">
        <v>2</v>
      </c>
      <c r="C13" s="77"/>
      <c r="D13" s="25" t="s">
        <v>165</v>
      </c>
      <c r="E13" s="28" t="s">
        <v>320</v>
      </c>
      <c r="F13" s="28" t="s">
        <v>22</v>
      </c>
      <c r="G13" s="25" t="s">
        <v>110</v>
      </c>
      <c r="H13" s="19" t="s">
        <v>87</v>
      </c>
      <c r="I13" s="19" t="s">
        <v>155</v>
      </c>
      <c r="J13" s="70">
        <v>1310</v>
      </c>
      <c r="K13" s="70">
        <v>1385</v>
      </c>
      <c r="L13" s="70">
        <v>1410</v>
      </c>
      <c r="M13" s="70">
        <v>1280</v>
      </c>
      <c r="N13" s="70">
        <v>1382</v>
      </c>
      <c r="O13" s="71"/>
      <c r="P13" s="72">
        <v>13.1</v>
      </c>
      <c r="Q13" s="72">
        <v>13.85</v>
      </c>
      <c r="R13" s="72">
        <v>14.1</v>
      </c>
      <c r="S13" s="72">
        <v>12.8</v>
      </c>
      <c r="T13" s="72">
        <v>13.82</v>
      </c>
      <c r="U13" s="72" t="s">
        <v>387</v>
      </c>
      <c r="V13" s="76">
        <v>14.1</v>
      </c>
      <c r="W13" s="80" t="s">
        <v>91</v>
      </c>
      <c r="X13" s="19">
        <v>0</v>
      </c>
      <c r="Y13" s="25" t="s">
        <v>117</v>
      </c>
      <c r="Z13" s="159" t="s">
        <v>318</v>
      </c>
    </row>
    <row r="14" spans="1:35" x14ac:dyDescent="0.2">
      <c r="A14" s="77">
        <v>3</v>
      </c>
      <c r="B14" s="77">
        <v>3</v>
      </c>
      <c r="C14" s="77"/>
      <c r="D14" s="25" t="s">
        <v>166</v>
      </c>
      <c r="E14" s="28" t="s">
        <v>224</v>
      </c>
      <c r="F14" s="28" t="s">
        <v>22</v>
      </c>
      <c r="G14" s="25" t="s">
        <v>110</v>
      </c>
      <c r="H14" s="19" t="s">
        <v>87</v>
      </c>
      <c r="I14" s="19"/>
      <c r="J14" s="70">
        <v>883</v>
      </c>
      <c r="K14" s="70">
        <v>880</v>
      </c>
      <c r="L14" s="70">
        <v>906</v>
      </c>
      <c r="M14" s="70">
        <v>944</v>
      </c>
      <c r="N14" s="70">
        <v>915</v>
      </c>
      <c r="O14" s="70">
        <v>930</v>
      </c>
      <c r="P14" s="72">
        <v>8.83</v>
      </c>
      <c r="Q14" s="72">
        <v>8.8000000000000007</v>
      </c>
      <c r="R14" s="72">
        <v>9.06</v>
      </c>
      <c r="S14" s="72">
        <v>9.44</v>
      </c>
      <c r="T14" s="72">
        <v>9.15</v>
      </c>
      <c r="U14" s="72">
        <v>9.3000000000000007</v>
      </c>
      <c r="V14" s="76">
        <v>9.44</v>
      </c>
      <c r="W14" s="80" t="s">
        <v>24</v>
      </c>
      <c r="X14" s="19">
        <v>0</v>
      </c>
      <c r="Y14" s="25" t="s">
        <v>167</v>
      </c>
      <c r="Z14" s="159" t="s">
        <v>274</v>
      </c>
    </row>
    <row r="15" spans="1:35" ht="22.5" x14ac:dyDescent="0.2">
      <c r="A15" s="77">
        <v>4</v>
      </c>
      <c r="B15" s="77">
        <v>4</v>
      </c>
      <c r="C15" s="77"/>
      <c r="D15" s="25" t="s">
        <v>304</v>
      </c>
      <c r="E15" s="28" t="s">
        <v>187</v>
      </c>
      <c r="F15" s="28" t="s">
        <v>22</v>
      </c>
      <c r="G15" s="25" t="s">
        <v>110</v>
      </c>
      <c r="H15" s="19" t="s">
        <v>87</v>
      </c>
      <c r="I15" s="19" t="s">
        <v>93</v>
      </c>
      <c r="J15" s="70">
        <v>881</v>
      </c>
      <c r="K15" s="70"/>
      <c r="L15" s="70">
        <v>896</v>
      </c>
      <c r="M15" s="70">
        <v>868</v>
      </c>
      <c r="N15" s="70">
        <v>919</v>
      </c>
      <c r="O15" s="70">
        <v>877</v>
      </c>
      <c r="P15" s="72">
        <v>8.81</v>
      </c>
      <c r="Q15" s="72" t="s">
        <v>387</v>
      </c>
      <c r="R15" s="72">
        <v>8.9600000000000009</v>
      </c>
      <c r="S15" s="72">
        <v>8.68</v>
      </c>
      <c r="T15" s="72">
        <v>9.19</v>
      </c>
      <c r="U15" s="72">
        <v>8.77</v>
      </c>
      <c r="V15" s="76">
        <v>9.19</v>
      </c>
      <c r="W15" s="80" t="s">
        <v>24</v>
      </c>
      <c r="X15" s="19">
        <v>0</v>
      </c>
      <c r="Y15" s="25" t="s">
        <v>125</v>
      </c>
      <c r="Z15" s="159" t="s">
        <v>303</v>
      </c>
    </row>
    <row r="16" spans="1:35" ht="22.5" x14ac:dyDescent="0.2">
      <c r="A16" s="77">
        <v>5</v>
      </c>
      <c r="B16" s="77"/>
      <c r="C16" s="77">
        <v>1</v>
      </c>
      <c r="D16" s="25" t="s">
        <v>253</v>
      </c>
      <c r="E16" s="28" t="s">
        <v>254</v>
      </c>
      <c r="F16" s="28" t="s">
        <v>23</v>
      </c>
      <c r="G16" s="25" t="s">
        <v>106</v>
      </c>
      <c r="H16" s="19" t="s">
        <v>88</v>
      </c>
      <c r="I16" s="19"/>
      <c r="J16" s="70"/>
      <c r="K16" s="70">
        <v>840</v>
      </c>
      <c r="L16" s="70"/>
      <c r="M16" s="70">
        <v>906</v>
      </c>
      <c r="N16" s="70">
        <v>902</v>
      </c>
      <c r="O16" s="70"/>
      <c r="P16" s="72" t="s">
        <v>387</v>
      </c>
      <c r="Q16" s="72">
        <v>8.4</v>
      </c>
      <c r="R16" s="72" t="s">
        <v>387</v>
      </c>
      <c r="S16" s="72">
        <v>9.06</v>
      </c>
      <c r="T16" s="72">
        <v>9.02</v>
      </c>
      <c r="U16" s="72" t="s">
        <v>387</v>
      </c>
      <c r="V16" s="76">
        <v>9.06</v>
      </c>
      <c r="W16" s="80" t="s">
        <v>24</v>
      </c>
      <c r="X16" s="19">
        <v>0</v>
      </c>
      <c r="Y16" s="25" t="s">
        <v>109</v>
      </c>
      <c r="Z16" s="165" t="s">
        <v>355</v>
      </c>
    </row>
    <row r="17" spans="1:38" ht="22.5" x14ac:dyDescent="0.2">
      <c r="A17" s="77">
        <v>6</v>
      </c>
      <c r="B17" s="77">
        <v>5</v>
      </c>
      <c r="C17" s="77"/>
      <c r="D17" s="25" t="s">
        <v>432</v>
      </c>
      <c r="E17" s="28" t="s">
        <v>433</v>
      </c>
      <c r="F17" s="28" t="s">
        <v>24</v>
      </c>
      <c r="G17" s="25" t="s">
        <v>110</v>
      </c>
      <c r="H17" s="19" t="s">
        <v>87</v>
      </c>
      <c r="I17" s="19" t="s">
        <v>435</v>
      </c>
      <c r="J17" s="70">
        <v>848</v>
      </c>
      <c r="K17" s="70">
        <v>862</v>
      </c>
      <c r="L17" s="70">
        <v>904</v>
      </c>
      <c r="M17" s="70">
        <v>900</v>
      </c>
      <c r="N17" s="70">
        <v>890</v>
      </c>
      <c r="O17" s="70"/>
      <c r="P17" s="72">
        <v>8.48</v>
      </c>
      <c r="Q17" s="72">
        <v>8.6199999999999992</v>
      </c>
      <c r="R17" s="72">
        <v>9.0399999999999991</v>
      </c>
      <c r="S17" s="72">
        <v>9</v>
      </c>
      <c r="T17" s="72">
        <v>8.9</v>
      </c>
      <c r="U17" s="72" t="s">
        <v>387</v>
      </c>
      <c r="V17" s="76">
        <v>9.0399999999999991</v>
      </c>
      <c r="W17" s="80" t="s">
        <v>24</v>
      </c>
      <c r="X17" s="19">
        <v>0</v>
      </c>
      <c r="Y17" s="25" t="s">
        <v>434</v>
      </c>
      <c r="Z17" s="165" t="s">
        <v>417</v>
      </c>
    </row>
    <row r="18" spans="1:38" ht="22.5" x14ac:dyDescent="0.2">
      <c r="A18" s="77">
        <v>7</v>
      </c>
      <c r="B18" s="77">
        <v>6</v>
      </c>
      <c r="C18" s="77"/>
      <c r="D18" s="25" t="s">
        <v>204</v>
      </c>
      <c r="E18" s="28" t="s">
        <v>193</v>
      </c>
      <c r="F18" s="28" t="s">
        <v>91</v>
      </c>
      <c r="G18" s="25" t="s">
        <v>97</v>
      </c>
      <c r="H18" s="19" t="s">
        <v>87</v>
      </c>
      <c r="I18" s="19" t="s">
        <v>98</v>
      </c>
      <c r="J18" s="70"/>
      <c r="K18" s="70">
        <v>860</v>
      </c>
      <c r="L18" s="70">
        <v>858</v>
      </c>
      <c r="M18" s="70">
        <v>880</v>
      </c>
      <c r="N18" s="70"/>
      <c r="O18" s="70"/>
      <c r="P18" s="72" t="s">
        <v>387</v>
      </c>
      <c r="Q18" s="72">
        <v>8.6</v>
      </c>
      <c r="R18" s="72">
        <v>8.58</v>
      </c>
      <c r="S18" s="72">
        <v>8.8000000000000007</v>
      </c>
      <c r="T18" s="72" t="s">
        <v>387</v>
      </c>
      <c r="U18" s="72" t="s">
        <v>387</v>
      </c>
      <c r="V18" s="76">
        <v>8.8000000000000007</v>
      </c>
      <c r="W18" s="80" t="s">
        <v>24</v>
      </c>
      <c r="X18" s="19">
        <v>0</v>
      </c>
      <c r="Y18" s="25" t="s">
        <v>100</v>
      </c>
      <c r="Z18" s="165" t="s">
        <v>313</v>
      </c>
    </row>
    <row r="19" spans="1:38" ht="22.5" x14ac:dyDescent="0.2">
      <c r="A19" s="77">
        <v>8</v>
      </c>
      <c r="B19" s="77">
        <v>7</v>
      </c>
      <c r="C19" s="77"/>
      <c r="D19" s="25" t="s">
        <v>429</v>
      </c>
      <c r="E19" s="28" t="s">
        <v>430</v>
      </c>
      <c r="F19" s="28" t="s">
        <v>24</v>
      </c>
      <c r="G19" s="25" t="s">
        <v>110</v>
      </c>
      <c r="H19" s="19" t="s">
        <v>87</v>
      </c>
      <c r="I19" s="19"/>
      <c r="J19" s="70">
        <v>790</v>
      </c>
      <c r="K19" s="70">
        <v>802</v>
      </c>
      <c r="L19" s="70">
        <v>858</v>
      </c>
      <c r="M19" s="70">
        <v>864</v>
      </c>
      <c r="N19" s="70"/>
      <c r="O19" s="70">
        <v>852</v>
      </c>
      <c r="P19" s="72">
        <v>7.9</v>
      </c>
      <c r="Q19" s="72">
        <v>8.02</v>
      </c>
      <c r="R19" s="72">
        <v>8.58</v>
      </c>
      <c r="S19" s="72">
        <v>8.64</v>
      </c>
      <c r="T19" s="72" t="s">
        <v>387</v>
      </c>
      <c r="U19" s="72">
        <v>8.52</v>
      </c>
      <c r="V19" s="76">
        <v>8.64</v>
      </c>
      <c r="W19" s="80" t="s">
        <v>24</v>
      </c>
      <c r="X19" s="19">
        <v>0</v>
      </c>
      <c r="Y19" s="25" t="s">
        <v>431</v>
      </c>
      <c r="Z19" s="165" t="s">
        <v>428</v>
      </c>
    </row>
    <row r="20" spans="1:38" ht="22.5" x14ac:dyDescent="0.2">
      <c r="A20" s="77">
        <v>9</v>
      </c>
      <c r="B20" s="77">
        <v>8</v>
      </c>
      <c r="C20" s="77"/>
      <c r="D20" s="25" t="s">
        <v>425</v>
      </c>
      <c r="E20" s="28" t="s">
        <v>426</v>
      </c>
      <c r="F20" s="28" t="s">
        <v>23</v>
      </c>
      <c r="G20" s="25" t="s">
        <v>110</v>
      </c>
      <c r="H20" s="19" t="s">
        <v>87</v>
      </c>
      <c r="I20" s="19"/>
      <c r="J20" s="70">
        <v>838</v>
      </c>
      <c r="K20" s="70">
        <v>844</v>
      </c>
      <c r="L20" s="70">
        <v>856</v>
      </c>
      <c r="M20" s="70">
        <v>828</v>
      </c>
      <c r="N20" s="70">
        <v>842</v>
      </c>
      <c r="O20" s="70"/>
      <c r="P20" s="72">
        <v>8.3800000000000008</v>
      </c>
      <c r="Q20" s="72">
        <v>8.44</v>
      </c>
      <c r="R20" s="72">
        <v>8.56</v>
      </c>
      <c r="S20" s="72">
        <v>8.2799999999999994</v>
      </c>
      <c r="T20" s="72">
        <v>8.42</v>
      </c>
      <c r="U20" s="72" t="s">
        <v>387</v>
      </c>
      <c r="V20" s="76">
        <v>8.56</v>
      </c>
      <c r="W20" s="80" t="s">
        <v>24</v>
      </c>
      <c r="X20" s="19">
        <v>0</v>
      </c>
      <c r="Y20" s="25" t="s">
        <v>427</v>
      </c>
      <c r="Z20" s="165" t="s">
        <v>424</v>
      </c>
    </row>
    <row r="21" spans="1:38" x14ac:dyDescent="0.2">
      <c r="A21" s="77">
        <v>10</v>
      </c>
      <c r="B21" s="77">
        <v>9</v>
      </c>
      <c r="C21" s="77"/>
      <c r="D21" s="25" t="s">
        <v>421</v>
      </c>
      <c r="E21" s="28" t="s">
        <v>422</v>
      </c>
      <c r="F21" s="28" t="s">
        <v>23</v>
      </c>
      <c r="G21" s="25" t="s">
        <v>89</v>
      </c>
      <c r="H21" s="19" t="s">
        <v>87</v>
      </c>
      <c r="I21" s="19"/>
      <c r="J21" s="70">
        <v>832</v>
      </c>
      <c r="K21" s="70">
        <v>840</v>
      </c>
      <c r="L21" s="70">
        <v>844</v>
      </c>
      <c r="M21" s="70"/>
      <c r="N21" s="70">
        <v>846</v>
      </c>
      <c r="O21" s="70"/>
      <c r="P21" s="72">
        <v>8.32</v>
      </c>
      <c r="Q21" s="72">
        <v>8.4</v>
      </c>
      <c r="R21" s="72">
        <v>8.44</v>
      </c>
      <c r="S21" s="72" t="s">
        <v>387</v>
      </c>
      <c r="T21" s="72">
        <v>8.4600000000000009</v>
      </c>
      <c r="U21" s="72" t="s">
        <v>387</v>
      </c>
      <c r="V21" s="76">
        <v>8.4600000000000009</v>
      </c>
      <c r="W21" s="80" t="s">
        <v>490</v>
      </c>
      <c r="X21" s="19">
        <v>0</v>
      </c>
      <c r="Y21" s="25" t="s">
        <v>423</v>
      </c>
      <c r="Z21" s="165" t="s">
        <v>420</v>
      </c>
    </row>
    <row r="22" spans="1:38" ht="12.75" customHeight="1" x14ac:dyDescent="0.2">
      <c r="AA22" s="26"/>
      <c r="AB22" s="26"/>
      <c r="AC22" s="31"/>
      <c r="AD22" s="31"/>
      <c r="AE22" s="31"/>
      <c r="AF22" s="31"/>
      <c r="AG22" s="31"/>
      <c r="AH22" s="31"/>
      <c r="AI22" s="26"/>
      <c r="AJ22" s="26"/>
      <c r="AK22" s="26"/>
      <c r="AL22" s="26"/>
    </row>
    <row r="23" spans="1:38" ht="12.75" customHeight="1" x14ac:dyDescent="0.2">
      <c r="AA23" s="26"/>
      <c r="AB23" s="26"/>
      <c r="AC23" s="31"/>
      <c r="AD23" s="31"/>
      <c r="AE23" s="31"/>
      <c r="AF23" s="31"/>
      <c r="AG23" s="31"/>
      <c r="AH23" s="31"/>
      <c r="AI23" s="26"/>
      <c r="AJ23" s="26"/>
      <c r="AK23" s="26"/>
      <c r="AL23" s="26"/>
    </row>
  </sheetData>
  <sortState ref="A12:XFD21">
    <sortCondition ref="A12"/>
  </sortState>
  <mergeCells count="23">
    <mergeCell ref="V10:V11"/>
    <mergeCell ref="W10:W11"/>
    <mergeCell ref="X10:X11"/>
    <mergeCell ref="Y10:Y11"/>
    <mergeCell ref="A1:Y1"/>
    <mergeCell ref="A2:Y2"/>
    <mergeCell ref="A3:Y3"/>
    <mergeCell ref="A6:Y6"/>
    <mergeCell ref="A7:D7"/>
    <mergeCell ref="H7:P7"/>
    <mergeCell ref="A4:Y4"/>
    <mergeCell ref="A5:Y5"/>
    <mergeCell ref="H9:I9"/>
    <mergeCell ref="A8:D8"/>
    <mergeCell ref="I10:I11"/>
    <mergeCell ref="P10:U10"/>
    <mergeCell ref="H10:H11"/>
    <mergeCell ref="B10:C10"/>
    <mergeCell ref="A10:A11"/>
    <mergeCell ref="D10:D11"/>
    <mergeCell ref="E10:E11"/>
    <mergeCell ref="F10:F11"/>
    <mergeCell ref="G10:G11"/>
  </mergeCells>
  <phoneticPr fontId="1" type="noConversion"/>
  <printOptions horizontalCentered="1"/>
  <pageMargins left="0" right="0" top="0.78740157480314965" bottom="0.19685039370078741" header="0.51181102362204722" footer="0.19685039370078741"/>
  <pageSetup paperSize="9" scale="9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 enableFormatConditionsCalculation="0">
    <tabColor indexed="15"/>
  </sheetPr>
  <dimension ref="A1:AE51"/>
  <sheetViews>
    <sheetView topLeftCell="A6" zoomScale="90" zoomScaleNormal="90" workbookViewId="0">
      <selection activeCell="A6" sqref="A1:XFD1048576"/>
    </sheetView>
  </sheetViews>
  <sheetFormatPr defaultColWidth="8.28515625" defaultRowHeight="12.75" outlineLevelCol="1" x14ac:dyDescent="0.2"/>
  <cols>
    <col min="1" max="1" width="5.140625" style="12" customWidth="1"/>
    <col min="2" max="2" width="5.42578125" style="12" bestFit="1" customWidth="1"/>
    <col min="3" max="3" width="6.42578125" style="12" bestFit="1" customWidth="1"/>
    <col min="4" max="4" width="23" style="15" customWidth="1"/>
    <col min="5" max="5" width="9.28515625" style="16" bestFit="1" customWidth="1"/>
    <col min="6" max="6" width="7.42578125" style="16" customWidth="1"/>
    <col min="7" max="7" width="17.7109375" style="15" customWidth="1"/>
    <col min="8" max="8" width="8.28515625" style="15" customWidth="1"/>
    <col min="9" max="9" width="15" style="15" customWidth="1"/>
    <col min="10" max="10" width="9.5703125" style="15" hidden="1" customWidth="1" outlineLevel="1"/>
    <col min="11" max="11" width="7.42578125" style="16" customWidth="1" collapsed="1"/>
    <col min="12" max="12" width="4.7109375" style="16" customWidth="1"/>
    <col min="13" max="13" width="8.28515625" style="16" hidden="1" customWidth="1" outlineLevel="1"/>
    <col min="14" max="14" width="6.7109375" style="16" customWidth="1" collapsed="1"/>
    <col min="15" max="15" width="5" style="16" customWidth="1"/>
    <col min="16" max="16" width="7" style="16" customWidth="1" collapsed="1"/>
    <col min="17" max="17" width="5" style="16" customWidth="1"/>
    <col min="18" max="18" width="8.42578125" style="15" customWidth="1"/>
    <col min="19" max="19" width="8.42578125" style="9" hidden="1" customWidth="1"/>
    <col min="20" max="20" width="30.42578125" style="15" customWidth="1"/>
    <col min="21" max="30" width="8.28515625" style="15" hidden="1" customWidth="1" outlineLevel="1"/>
    <col min="31" max="31" width="8.28515625" style="15" collapsed="1"/>
    <col min="32" max="16384" width="8.28515625" style="15"/>
  </cols>
  <sheetData>
    <row r="1" spans="1:30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Z1" s="98"/>
      <c r="AA1" s="99"/>
    </row>
    <row r="2" spans="1:30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Z2" s="98"/>
      <c r="AA2" s="99"/>
    </row>
    <row r="3" spans="1:30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Z3" s="98"/>
      <c r="AA3" s="99"/>
    </row>
    <row r="4" spans="1:30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Z4" s="98"/>
      <c r="AA4" s="99"/>
    </row>
    <row r="5" spans="1:30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Z5" s="98"/>
      <c r="AA5" s="99"/>
    </row>
    <row r="6" spans="1:30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Z6" s="98"/>
      <c r="AA6" s="99"/>
    </row>
    <row r="7" spans="1:30" ht="12.75" customHeight="1" x14ac:dyDescent="0.2">
      <c r="A7" s="188" t="s">
        <v>49</v>
      </c>
      <c r="B7" s="188"/>
      <c r="C7" s="188"/>
      <c r="D7" s="188"/>
      <c r="F7" s="14"/>
      <c r="G7" s="1"/>
      <c r="H7" s="118"/>
      <c r="I7" s="118"/>
      <c r="J7" s="104"/>
      <c r="K7" s="116"/>
      <c r="L7" s="116"/>
      <c r="M7" s="116"/>
      <c r="N7" s="116"/>
      <c r="O7" s="116"/>
      <c r="P7" s="116"/>
      <c r="Q7" s="116"/>
      <c r="R7" s="116"/>
      <c r="S7" s="18"/>
      <c r="T7" s="16"/>
      <c r="Z7" s="98"/>
      <c r="AA7" s="99"/>
    </row>
    <row r="8" spans="1:30" ht="12.75" customHeight="1" x14ac:dyDescent="0.2">
      <c r="A8" s="188"/>
      <c r="B8" s="188"/>
      <c r="C8" s="188"/>
      <c r="D8" s="188"/>
      <c r="F8" s="14"/>
      <c r="G8" s="1"/>
      <c r="H8" s="119"/>
      <c r="I8" s="104" t="s">
        <v>29</v>
      </c>
      <c r="J8" s="118"/>
      <c r="K8" s="104"/>
      <c r="L8" s="116" t="s">
        <v>78</v>
      </c>
      <c r="M8" s="116"/>
      <c r="N8" s="116"/>
      <c r="O8" s="116"/>
      <c r="P8" s="116"/>
      <c r="Q8" s="116"/>
      <c r="R8" s="51" t="s">
        <v>375</v>
      </c>
      <c r="T8" s="135" t="s">
        <v>461</v>
      </c>
      <c r="Z8" s="98"/>
      <c r="AA8" s="99"/>
    </row>
    <row r="9" spans="1:30" x14ac:dyDescent="0.2">
      <c r="A9" s="2" t="s">
        <v>252</v>
      </c>
      <c r="B9" s="2"/>
      <c r="C9" s="2"/>
      <c r="F9" s="14"/>
      <c r="G9" s="1"/>
      <c r="I9" s="102" t="s">
        <v>30</v>
      </c>
      <c r="J9" s="119"/>
      <c r="K9" s="102"/>
      <c r="L9" s="117" t="s">
        <v>78</v>
      </c>
      <c r="M9" s="117"/>
      <c r="N9" s="117"/>
      <c r="O9" s="117"/>
      <c r="P9" s="117"/>
      <c r="Q9" s="117"/>
      <c r="R9" s="51" t="s">
        <v>418</v>
      </c>
      <c r="T9" s="62" t="s">
        <v>80</v>
      </c>
      <c r="U9" s="15" t="s">
        <v>9</v>
      </c>
      <c r="V9" s="61" t="s">
        <v>67</v>
      </c>
      <c r="W9" s="61" t="s">
        <v>68</v>
      </c>
      <c r="X9" s="61" t="s">
        <v>69</v>
      </c>
      <c r="Y9" s="61">
        <v>1</v>
      </c>
      <c r="Z9" s="61">
        <v>2</v>
      </c>
      <c r="AA9" s="61" t="s">
        <v>24</v>
      </c>
      <c r="AB9" s="61" t="s">
        <v>70</v>
      </c>
      <c r="AC9" s="61" t="s">
        <v>71</v>
      </c>
      <c r="AD9" s="61" t="s">
        <v>72</v>
      </c>
    </row>
    <row r="10" spans="1:30" ht="15.75" customHeight="1" thickBot="1" x14ac:dyDescent="0.25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4</v>
      </c>
      <c r="L10" s="181" t="s">
        <v>66</v>
      </c>
      <c r="M10" s="49"/>
      <c r="N10" s="189" t="s">
        <v>464</v>
      </c>
      <c r="O10" s="181" t="s">
        <v>66</v>
      </c>
      <c r="P10" s="189" t="s">
        <v>465</v>
      </c>
      <c r="Q10" s="181" t="s">
        <v>66</v>
      </c>
      <c r="R10" s="182" t="s">
        <v>6</v>
      </c>
      <c r="S10" s="48" t="s">
        <v>7</v>
      </c>
      <c r="T10" s="183" t="s">
        <v>8</v>
      </c>
      <c r="V10" s="126">
        <v>2292</v>
      </c>
      <c r="W10" s="126">
        <v>2414</v>
      </c>
      <c r="X10" s="126">
        <v>2554</v>
      </c>
      <c r="Y10" s="127">
        <v>2704</v>
      </c>
      <c r="Z10" s="127">
        <v>2874</v>
      </c>
      <c r="AA10" s="127">
        <v>3124</v>
      </c>
      <c r="AB10" s="127">
        <v>3324</v>
      </c>
      <c r="AC10" s="127">
        <v>3524</v>
      </c>
      <c r="AD10" s="128">
        <v>3724</v>
      </c>
    </row>
    <row r="11" spans="1:30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81"/>
      <c r="M11" s="49"/>
      <c r="N11" s="181"/>
      <c r="O11" s="181"/>
      <c r="P11" s="181"/>
      <c r="Q11" s="181"/>
      <c r="R11" s="182"/>
      <c r="S11" s="48"/>
      <c r="T11" s="183"/>
      <c r="V11" s="142"/>
      <c r="W11" s="142"/>
      <c r="X11" s="142"/>
      <c r="Y11" s="139"/>
      <c r="Z11" s="139"/>
      <c r="AA11" s="139"/>
      <c r="AB11" s="139"/>
      <c r="AC11" s="139"/>
      <c r="AD11" s="139"/>
    </row>
    <row r="12" spans="1:30" ht="27" customHeight="1" x14ac:dyDescent="0.2">
      <c r="A12" s="77">
        <v>1</v>
      </c>
      <c r="B12" s="77">
        <v>1</v>
      </c>
      <c r="C12" s="77"/>
      <c r="D12" s="25" t="s">
        <v>207</v>
      </c>
      <c r="E12" s="28" t="s">
        <v>208</v>
      </c>
      <c r="F12" s="28" t="s">
        <v>91</v>
      </c>
      <c r="G12" s="25" t="s">
        <v>97</v>
      </c>
      <c r="H12" s="28" t="s">
        <v>87</v>
      </c>
      <c r="I12" s="19" t="s">
        <v>101</v>
      </c>
      <c r="J12" s="70">
        <v>2440</v>
      </c>
      <c r="K12" s="79" t="s">
        <v>530</v>
      </c>
      <c r="L12" s="79">
        <v>0.1</v>
      </c>
      <c r="M12" s="70">
        <v>2463</v>
      </c>
      <c r="N12" s="79" t="s">
        <v>466</v>
      </c>
      <c r="O12" s="79">
        <v>1.1000000000000001</v>
      </c>
      <c r="P12" s="79"/>
      <c r="Q12" s="79"/>
      <c r="R12" s="80" t="s">
        <v>91</v>
      </c>
      <c r="S12" s="19">
        <v>0</v>
      </c>
      <c r="T12" s="25" t="s">
        <v>105</v>
      </c>
      <c r="U12" s="165" t="s">
        <v>55</v>
      </c>
      <c r="V12" s="3"/>
      <c r="W12" s="78">
        <v>2440</v>
      </c>
    </row>
    <row r="13" spans="1:30" ht="27" customHeight="1" x14ac:dyDescent="0.2">
      <c r="A13" s="77">
        <v>2</v>
      </c>
      <c r="B13" s="77">
        <v>2</v>
      </c>
      <c r="C13" s="77"/>
      <c r="D13" s="25" t="s">
        <v>248</v>
      </c>
      <c r="E13" s="28" t="s">
        <v>249</v>
      </c>
      <c r="F13" s="28" t="s">
        <v>91</v>
      </c>
      <c r="G13" s="25" t="s">
        <v>110</v>
      </c>
      <c r="H13" s="28" t="s">
        <v>87</v>
      </c>
      <c r="I13" s="19" t="s">
        <v>93</v>
      </c>
      <c r="J13" s="70">
        <v>2542</v>
      </c>
      <c r="K13" s="79" t="s">
        <v>531</v>
      </c>
      <c r="L13" s="79">
        <v>1.1000000000000001</v>
      </c>
      <c r="M13" s="70">
        <v>2527</v>
      </c>
      <c r="N13" s="79" t="s">
        <v>467</v>
      </c>
      <c r="O13" s="79">
        <v>1.1000000000000001</v>
      </c>
      <c r="P13" s="79"/>
      <c r="Q13" s="79"/>
      <c r="R13" s="80" t="s">
        <v>91</v>
      </c>
      <c r="S13" s="19">
        <v>0</v>
      </c>
      <c r="T13" s="25" t="s">
        <v>250</v>
      </c>
      <c r="U13" s="165" t="s">
        <v>258</v>
      </c>
      <c r="V13" s="3"/>
      <c r="W13" s="78">
        <v>2527</v>
      </c>
    </row>
    <row r="14" spans="1:30" ht="27" customHeight="1" x14ac:dyDescent="0.2">
      <c r="A14" s="77">
        <v>3</v>
      </c>
      <c r="B14" s="77">
        <v>3</v>
      </c>
      <c r="C14" s="77"/>
      <c r="D14" s="25" t="s">
        <v>326</v>
      </c>
      <c r="E14" s="28" t="s">
        <v>327</v>
      </c>
      <c r="F14" s="28" t="s">
        <v>91</v>
      </c>
      <c r="G14" s="25" t="s">
        <v>129</v>
      </c>
      <c r="H14" s="28" t="s">
        <v>87</v>
      </c>
      <c r="I14" s="19" t="s">
        <v>329</v>
      </c>
      <c r="J14" s="70">
        <v>2558</v>
      </c>
      <c r="K14" s="79" t="s">
        <v>532</v>
      </c>
      <c r="L14" s="79">
        <v>0.1</v>
      </c>
      <c r="M14" s="70">
        <v>2608</v>
      </c>
      <c r="N14" s="173" t="s">
        <v>468</v>
      </c>
      <c r="O14" s="79">
        <v>1.1000000000000001</v>
      </c>
      <c r="P14" s="79"/>
      <c r="Q14" s="79"/>
      <c r="R14" s="80" t="s">
        <v>22</v>
      </c>
      <c r="S14" s="19">
        <v>0</v>
      </c>
      <c r="T14" s="25" t="s">
        <v>328</v>
      </c>
      <c r="U14" s="165" t="s">
        <v>325</v>
      </c>
      <c r="V14" s="4"/>
      <c r="W14" s="78">
        <v>2558</v>
      </c>
    </row>
    <row r="15" spans="1:30" ht="27" customHeight="1" x14ac:dyDescent="0.2">
      <c r="A15" s="77">
        <v>4</v>
      </c>
      <c r="B15" s="77">
        <v>4</v>
      </c>
      <c r="C15" s="77"/>
      <c r="D15" s="25" t="s">
        <v>215</v>
      </c>
      <c r="E15" s="28" t="s">
        <v>216</v>
      </c>
      <c r="F15" s="28" t="s">
        <v>91</v>
      </c>
      <c r="G15" s="25" t="s">
        <v>129</v>
      </c>
      <c r="H15" s="28" t="s">
        <v>87</v>
      </c>
      <c r="I15" s="19" t="s">
        <v>218</v>
      </c>
      <c r="J15" s="70">
        <v>2587</v>
      </c>
      <c r="K15" s="79" t="s">
        <v>533</v>
      </c>
      <c r="L15" s="79">
        <v>1.1000000000000001</v>
      </c>
      <c r="M15" s="70">
        <v>2635</v>
      </c>
      <c r="N15" s="79" t="s">
        <v>469</v>
      </c>
      <c r="O15" s="79">
        <v>1.1000000000000001</v>
      </c>
      <c r="P15" s="79"/>
      <c r="Q15" s="79"/>
      <c r="R15" s="80" t="s">
        <v>22</v>
      </c>
      <c r="S15" s="19">
        <v>0</v>
      </c>
      <c r="T15" s="25" t="s">
        <v>217</v>
      </c>
      <c r="U15" s="165" t="s">
        <v>330</v>
      </c>
      <c r="V15" s="4"/>
      <c r="W15" s="78">
        <v>2587</v>
      </c>
    </row>
    <row r="16" spans="1:30" ht="27" customHeight="1" x14ac:dyDescent="0.2">
      <c r="A16" s="77">
        <v>5</v>
      </c>
      <c r="B16" s="77"/>
      <c r="C16" s="77">
        <v>1</v>
      </c>
      <c r="D16" s="25" t="s">
        <v>178</v>
      </c>
      <c r="E16" s="28" t="s">
        <v>179</v>
      </c>
      <c r="F16" s="28" t="s">
        <v>91</v>
      </c>
      <c r="G16" s="25" t="s">
        <v>128</v>
      </c>
      <c r="H16" s="28" t="s">
        <v>88</v>
      </c>
      <c r="I16" s="19"/>
      <c r="J16" s="70">
        <v>2630</v>
      </c>
      <c r="K16" s="79" t="s">
        <v>534</v>
      </c>
      <c r="L16" s="79">
        <v>0.1</v>
      </c>
      <c r="M16" s="70">
        <v>2621</v>
      </c>
      <c r="N16" s="79"/>
      <c r="O16" s="79"/>
      <c r="P16" s="79" t="s">
        <v>470</v>
      </c>
      <c r="Q16" s="79">
        <v>1.1000000000000001</v>
      </c>
      <c r="R16" s="80" t="s">
        <v>22</v>
      </c>
      <c r="S16" s="19">
        <v>0</v>
      </c>
      <c r="T16" s="25" t="s">
        <v>180</v>
      </c>
      <c r="U16" s="165" t="s">
        <v>285</v>
      </c>
      <c r="V16" s="3"/>
      <c r="W16" s="78">
        <v>2621</v>
      </c>
    </row>
    <row r="17" spans="1:23" ht="27" customHeight="1" x14ac:dyDescent="0.2">
      <c r="A17" s="77">
        <v>6</v>
      </c>
      <c r="B17" s="77">
        <v>5</v>
      </c>
      <c r="C17" s="77"/>
      <c r="D17" s="25" t="s">
        <v>181</v>
      </c>
      <c r="E17" s="28" t="s">
        <v>182</v>
      </c>
      <c r="F17" s="28" t="s">
        <v>22</v>
      </c>
      <c r="G17" s="25" t="s">
        <v>110</v>
      </c>
      <c r="H17" s="28" t="s">
        <v>87</v>
      </c>
      <c r="I17" s="19" t="s">
        <v>168</v>
      </c>
      <c r="J17" s="70">
        <v>2598</v>
      </c>
      <c r="K17" s="79" t="s">
        <v>535</v>
      </c>
      <c r="L17" s="79">
        <v>0.1</v>
      </c>
      <c r="M17" s="70">
        <v>2643</v>
      </c>
      <c r="N17" s="79"/>
      <c r="O17" s="79"/>
      <c r="P17" s="79" t="s">
        <v>471</v>
      </c>
      <c r="Q17" s="79">
        <v>1.1000000000000001</v>
      </c>
      <c r="R17" s="80" t="s">
        <v>22</v>
      </c>
      <c r="S17" s="19">
        <v>0</v>
      </c>
      <c r="T17" s="25" t="s">
        <v>183</v>
      </c>
      <c r="U17" s="165" t="s">
        <v>276</v>
      </c>
      <c r="V17" s="4"/>
      <c r="W17" s="78">
        <v>2598</v>
      </c>
    </row>
    <row r="18" spans="1:23" ht="27" customHeight="1" x14ac:dyDescent="0.2">
      <c r="A18" s="77">
        <v>7</v>
      </c>
      <c r="B18" s="77">
        <v>6</v>
      </c>
      <c r="C18" s="77"/>
      <c r="D18" s="25" t="s">
        <v>211</v>
      </c>
      <c r="E18" s="28" t="s">
        <v>212</v>
      </c>
      <c r="F18" s="28" t="s">
        <v>22</v>
      </c>
      <c r="G18" s="25" t="s">
        <v>129</v>
      </c>
      <c r="H18" s="28" t="s">
        <v>87</v>
      </c>
      <c r="I18" s="19" t="s">
        <v>112</v>
      </c>
      <c r="J18" s="70">
        <v>2683</v>
      </c>
      <c r="K18" s="79" t="s">
        <v>536</v>
      </c>
      <c r="L18" s="79">
        <v>1.1000000000000001</v>
      </c>
      <c r="M18" s="70">
        <v>2725</v>
      </c>
      <c r="N18" s="79"/>
      <c r="O18" s="79"/>
      <c r="P18" s="79" t="s">
        <v>472</v>
      </c>
      <c r="Q18" s="79">
        <v>1.1000000000000001</v>
      </c>
      <c r="R18" s="80" t="s">
        <v>22</v>
      </c>
      <c r="S18" s="19">
        <v>0</v>
      </c>
      <c r="T18" s="25" t="s">
        <v>163</v>
      </c>
      <c r="U18" s="165" t="s">
        <v>305</v>
      </c>
      <c r="V18" s="4"/>
      <c r="W18" s="78">
        <v>2683</v>
      </c>
    </row>
    <row r="19" spans="1:23" ht="27" customHeight="1" x14ac:dyDescent="0.2">
      <c r="A19" s="77">
        <v>8</v>
      </c>
      <c r="B19" s="77"/>
      <c r="C19" s="77">
        <v>2</v>
      </c>
      <c r="D19" s="25" t="s">
        <v>213</v>
      </c>
      <c r="E19" s="28" t="s">
        <v>214</v>
      </c>
      <c r="F19" s="28" t="s">
        <v>22</v>
      </c>
      <c r="G19" s="25" t="s">
        <v>133</v>
      </c>
      <c r="H19" s="28" t="s">
        <v>88</v>
      </c>
      <c r="I19" s="19" t="s">
        <v>120</v>
      </c>
      <c r="J19" s="70">
        <v>2747</v>
      </c>
      <c r="K19" s="79" t="s">
        <v>537</v>
      </c>
      <c r="L19" s="79">
        <v>1.1000000000000001</v>
      </c>
      <c r="M19" s="70"/>
      <c r="N19" s="79"/>
      <c r="O19" s="79"/>
      <c r="P19" s="79"/>
      <c r="Q19" s="79"/>
      <c r="R19" s="80" t="s">
        <v>23</v>
      </c>
      <c r="S19" s="19">
        <v>0</v>
      </c>
      <c r="T19" s="25" t="s">
        <v>161</v>
      </c>
      <c r="U19" s="169" t="s">
        <v>379</v>
      </c>
      <c r="V19" s="4"/>
      <c r="W19" s="78">
        <v>2747</v>
      </c>
    </row>
    <row r="20" spans="1:23" ht="27" customHeight="1" x14ac:dyDescent="0.2">
      <c r="A20" s="77">
        <v>9</v>
      </c>
      <c r="B20" s="77">
        <v>7</v>
      </c>
      <c r="C20" s="77"/>
      <c r="D20" s="25" t="s">
        <v>261</v>
      </c>
      <c r="E20" s="28" t="s">
        <v>262</v>
      </c>
      <c r="F20" s="28" t="s">
        <v>22</v>
      </c>
      <c r="G20" s="25" t="s">
        <v>110</v>
      </c>
      <c r="H20" s="28" t="s">
        <v>87</v>
      </c>
      <c r="I20" s="19" t="s">
        <v>93</v>
      </c>
      <c r="J20" s="70">
        <v>2747</v>
      </c>
      <c r="K20" s="79" t="s">
        <v>537</v>
      </c>
      <c r="L20" s="79">
        <v>1.1000000000000001</v>
      </c>
      <c r="M20" s="70"/>
      <c r="N20" s="79"/>
      <c r="O20" s="79"/>
      <c r="P20" s="79"/>
      <c r="Q20" s="79"/>
      <c r="R20" s="80" t="s">
        <v>23</v>
      </c>
      <c r="S20" s="19">
        <v>0</v>
      </c>
      <c r="T20" s="25" t="s">
        <v>263</v>
      </c>
      <c r="U20" s="165" t="s">
        <v>260</v>
      </c>
      <c r="V20" s="4"/>
      <c r="W20" s="78">
        <v>2747</v>
      </c>
    </row>
    <row r="21" spans="1:23" ht="27" customHeight="1" x14ac:dyDescent="0.2">
      <c r="A21" s="77">
        <v>10</v>
      </c>
      <c r="B21" s="77">
        <v>8</v>
      </c>
      <c r="C21" s="77"/>
      <c r="D21" s="25" t="s">
        <v>322</v>
      </c>
      <c r="E21" s="28" t="s">
        <v>323</v>
      </c>
      <c r="F21" s="28" t="s">
        <v>22</v>
      </c>
      <c r="G21" s="25" t="s">
        <v>110</v>
      </c>
      <c r="H21" s="28" t="s">
        <v>87</v>
      </c>
      <c r="I21" s="19" t="s">
        <v>168</v>
      </c>
      <c r="J21" s="70">
        <v>2748</v>
      </c>
      <c r="K21" s="79" t="s">
        <v>538</v>
      </c>
      <c r="L21" s="79">
        <v>1.1000000000000001</v>
      </c>
      <c r="M21" s="70"/>
      <c r="N21" s="79"/>
      <c r="O21" s="79"/>
      <c r="P21" s="79"/>
      <c r="Q21" s="79"/>
      <c r="R21" s="80" t="s">
        <v>23</v>
      </c>
      <c r="S21" s="19">
        <v>0</v>
      </c>
      <c r="T21" s="25" t="s">
        <v>324</v>
      </c>
      <c r="U21" s="165" t="s">
        <v>321</v>
      </c>
      <c r="V21" s="3"/>
      <c r="W21" s="78">
        <v>2748</v>
      </c>
    </row>
    <row r="22" spans="1:23" ht="27" customHeight="1" x14ac:dyDescent="0.2">
      <c r="A22" s="77">
        <v>11</v>
      </c>
      <c r="B22" s="77">
        <v>9</v>
      </c>
      <c r="C22" s="77"/>
      <c r="D22" s="25" t="s">
        <v>174</v>
      </c>
      <c r="E22" s="28" t="s">
        <v>175</v>
      </c>
      <c r="F22" s="28" t="s">
        <v>23</v>
      </c>
      <c r="G22" s="25" t="s">
        <v>110</v>
      </c>
      <c r="H22" s="28" t="s">
        <v>87</v>
      </c>
      <c r="I22" s="19" t="s">
        <v>168</v>
      </c>
      <c r="J22" s="70">
        <v>2773</v>
      </c>
      <c r="K22" s="79" t="s">
        <v>539</v>
      </c>
      <c r="L22" s="79">
        <v>0.1</v>
      </c>
      <c r="M22" s="70"/>
      <c r="N22" s="79"/>
      <c r="O22" s="79"/>
      <c r="P22" s="79"/>
      <c r="Q22" s="79"/>
      <c r="R22" s="80" t="s">
        <v>23</v>
      </c>
      <c r="S22" s="19">
        <v>0</v>
      </c>
      <c r="T22" s="25" t="s">
        <v>123</v>
      </c>
      <c r="U22" s="165" t="s">
        <v>264</v>
      </c>
      <c r="V22" s="4"/>
      <c r="W22" s="78">
        <v>2773</v>
      </c>
    </row>
    <row r="23" spans="1:23" ht="27" customHeight="1" x14ac:dyDescent="0.2">
      <c r="A23" s="77">
        <v>12</v>
      </c>
      <c r="B23" s="77"/>
      <c r="C23" s="77">
        <v>3</v>
      </c>
      <c r="D23" s="25" t="s">
        <v>246</v>
      </c>
      <c r="E23" s="28" t="s">
        <v>257</v>
      </c>
      <c r="F23" s="28" t="s">
        <v>22</v>
      </c>
      <c r="G23" s="25" t="s">
        <v>133</v>
      </c>
      <c r="H23" s="28" t="s">
        <v>88</v>
      </c>
      <c r="I23" s="19" t="s">
        <v>95</v>
      </c>
      <c r="J23" s="70">
        <v>2792</v>
      </c>
      <c r="K23" s="79" t="s">
        <v>540</v>
      </c>
      <c r="L23" s="79">
        <v>0.1</v>
      </c>
      <c r="M23" s="70"/>
      <c r="N23" s="79"/>
      <c r="O23" s="79"/>
      <c r="P23" s="79"/>
      <c r="Q23" s="79"/>
      <c r="R23" s="80" t="s">
        <v>23</v>
      </c>
      <c r="S23" s="19">
        <v>0</v>
      </c>
      <c r="T23" s="25" t="s">
        <v>136</v>
      </c>
      <c r="U23" s="165" t="s">
        <v>54</v>
      </c>
      <c r="V23" s="3"/>
      <c r="W23" s="78">
        <v>2792</v>
      </c>
    </row>
    <row r="24" spans="1:23" ht="27" customHeight="1" x14ac:dyDescent="0.2">
      <c r="A24" s="77">
        <v>13</v>
      </c>
      <c r="B24" s="77"/>
      <c r="C24" s="77">
        <v>4</v>
      </c>
      <c r="D24" s="25" t="s">
        <v>243</v>
      </c>
      <c r="E24" s="28" t="s">
        <v>108</v>
      </c>
      <c r="F24" s="28" t="s">
        <v>22</v>
      </c>
      <c r="G24" s="25" t="s">
        <v>106</v>
      </c>
      <c r="H24" s="28" t="s">
        <v>88</v>
      </c>
      <c r="I24" s="19"/>
      <c r="J24" s="70">
        <v>2792</v>
      </c>
      <c r="K24" s="79" t="s">
        <v>540</v>
      </c>
      <c r="L24" s="79">
        <v>0.1</v>
      </c>
      <c r="M24" s="70"/>
      <c r="N24" s="79"/>
      <c r="O24" s="79"/>
      <c r="P24" s="79"/>
      <c r="Q24" s="79"/>
      <c r="R24" s="80" t="s">
        <v>23</v>
      </c>
      <c r="S24" s="19">
        <v>0</v>
      </c>
      <c r="T24" s="25" t="s">
        <v>109</v>
      </c>
      <c r="U24" s="165" t="s">
        <v>353</v>
      </c>
      <c r="V24" s="3"/>
      <c r="W24" s="78">
        <v>2792</v>
      </c>
    </row>
    <row r="25" spans="1:23" ht="27" customHeight="1" x14ac:dyDescent="0.2">
      <c r="A25" s="77">
        <v>14</v>
      </c>
      <c r="B25" s="77">
        <v>10</v>
      </c>
      <c r="C25" s="77"/>
      <c r="D25" s="25" t="s">
        <v>225</v>
      </c>
      <c r="E25" s="28" t="s">
        <v>226</v>
      </c>
      <c r="F25" s="28" t="s">
        <v>22</v>
      </c>
      <c r="G25" s="25" t="s">
        <v>89</v>
      </c>
      <c r="H25" s="28" t="s">
        <v>87</v>
      </c>
      <c r="I25" s="19" t="s">
        <v>95</v>
      </c>
      <c r="J25" s="70">
        <v>2797</v>
      </c>
      <c r="K25" s="79" t="s">
        <v>541</v>
      </c>
      <c r="L25" s="79">
        <v>0.1</v>
      </c>
      <c r="M25" s="70"/>
      <c r="N25" s="79"/>
      <c r="O25" s="79"/>
      <c r="P25" s="79"/>
      <c r="Q25" s="79"/>
      <c r="R25" s="80" t="s">
        <v>23</v>
      </c>
      <c r="S25" s="19">
        <v>0</v>
      </c>
      <c r="T25" s="25" t="s">
        <v>94</v>
      </c>
      <c r="U25" s="165" t="s">
        <v>293</v>
      </c>
      <c r="V25" s="3"/>
      <c r="W25" s="78">
        <v>2797</v>
      </c>
    </row>
    <row r="26" spans="1:23" x14ac:dyDescent="0.2">
      <c r="A26" s="77"/>
      <c r="B26" s="77"/>
      <c r="C26" s="77"/>
      <c r="D26" s="25" t="s">
        <v>205</v>
      </c>
      <c r="E26" s="28" t="s">
        <v>206</v>
      </c>
      <c r="F26" s="28" t="s">
        <v>91</v>
      </c>
      <c r="G26" s="25" t="s">
        <v>97</v>
      </c>
      <c r="H26" s="28" t="s">
        <v>87</v>
      </c>
      <c r="I26" s="19" t="s">
        <v>98</v>
      </c>
      <c r="J26" s="70">
        <v>2646</v>
      </c>
      <c r="K26" s="79" t="s">
        <v>542</v>
      </c>
      <c r="L26" s="79">
        <v>0.1</v>
      </c>
      <c r="M26" s="70"/>
      <c r="N26" s="79" t="s">
        <v>407</v>
      </c>
      <c r="O26" s="79"/>
      <c r="P26" s="79"/>
      <c r="Q26" s="79"/>
      <c r="R26" s="80"/>
      <c r="S26" s="19">
        <v>0</v>
      </c>
      <c r="T26" s="25" t="s">
        <v>462</v>
      </c>
      <c r="U26" s="169" t="s">
        <v>51</v>
      </c>
      <c r="V26" s="3"/>
      <c r="W26" s="78">
        <v>2646</v>
      </c>
    </row>
    <row r="27" spans="1:23" ht="25.5" x14ac:dyDescent="0.2">
      <c r="A27" s="77"/>
      <c r="B27" s="77"/>
      <c r="C27" s="77"/>
      <c r="D27" s="25" t="s">
        <v>474</v>
      </c>
      <c r="E27" s="28" t="s">
        <v>475</v>
      </c>
      <c r="F27" s="28" t="s">
        <v>22</v>
      </c>
      <c r="G27" s="25" t="s">
        <v>128</v>
      </c>
      <c r="H27" s="28" t="s">
        <v>88</v>
      </c>
      <c r="I27" s="19"/>
      <c r="J27" s="70"/>
      <c r="K27" s="175" t="s">
        <v>477</v>
      </c>
      <c r="L27" s="79"/>
      <c r="M27" s="70"/>
      <c r="N27" s="79"/>
      <c r="O27" s="79"/>
      <c r="P27" s="79"/>
      <c r="Q27" s="79"/>
      <c r="R27" s="80"/>
      <c r="S27" s="19">
        <v>0</v>
      </c>
      <c r="T27" s="25" t="s">
        <v>476</v>
      </c>
      <c r="U27" s="169" t="s">
        <v>473</v>
      </c>
      <c r="V27" s="3"/>
      <c r="W27" s="78">
        <v>0</v>
      </c>
    </row>
    <row r="28" spans="1:23" x14ac:dyDescent="0.2">
      <c r="A28" s="77"/>
      <c r="B28" s="77"/>
      <c r="C28" s="77"/>
      <c r="D28" s="25" t="s">
        <v>219</v>
      </c>
      <c r="E28" s="28" t="s">
        <v>103</v>
      </c>
      <c r="F28" s="28" t="s">
        <v>22</v>
      </c>
      <c r="G28" s="25" t="s">
        <v>131</v>
      </c>
      <c r="H28" s="28" t="s">
        <v>88</v>
      </c>
      <c r="I28" s="19" t="s">
        <v>93</v>
      </c>
      <c r="J28" s="70"/>
      <c r="K28" s="79" t="s">
        <v>419</v>
      </c>
      <c r="L28" s="79"/>
      <c r="M28" s="70"/>
      <c r="N28" s="79"/>
      <c r="O28" s="79"/>
      <c r="P28" s="79"/>
      <c r="Q28" s="79"/>
      <c r="R28" s="80"/>
      <c r="S28" s="19">
        <v>0</v>
      </c>
      <c r="T28" s="25" t="s">
        <v>162</v>
      </c>
      <c r="U28" s="169" t="s">
        <v>275</v>
      </c>
      <c r="V28" s="3"/>
      <c r="W28" s="78">
        <v>0</v>
      </c>
    </row>
    <row r="29" spans="1:23" ht="22.5" x14ac:dyDescent="0.2">
      <c r="A29" s="77"/>
      <c r="B29" s="77"/>
      <c r="C29" s="77"/>
      <c r="D29" s="25" t="s">
        <v>240</v>
      </c>
      <c r="E29" s="28" t="s">
        <v>241</v>
      </c>
      <c r="F29" s="28" t="s">
        <v>22</v>
      </c>
      <c r="G29" s="25" t="s">
        <v>141</v>
      </c>
      <c r="H29" s="28" t="s">
        <v>88</v>
      </c>
      <c r="I29" s="19" t="s">
        <v>135</v>
      </c>
      <c r="J29" s="70"/>
      <c r="K29" s="79" t="s">
        <v>419</v>
      </c>
      <c r="L29" s="79"/>
      <c r="M29" s="70"/>
      <c r="N29" s="79"/>
      <c r="O29" s="79"/>
      <c r="P29" s="79"/>
      <c r="Q29" s="79"/>
      <c r="R29" s="80"/>
      <c r="S29" s="19">
        <v>0</v>
      </c>
      <c r="T29" s="25" t="s">
        <v>463</v>
      </c>
      <c r="U29" s="160" t="s">
        <v>383</v>
      </c>
      <c r="V29" s="3"/>
      <c r="W29" s="78">
        <v>0</v>
      </c>
    </row>
    <row r="30" spans="1:23" ht="27" customHeight="1" x14ac:dyDescent="0.2">
      <c r="A30" s="77"/>
      <c r="B30" s="77"/>
      <c r="C30" s="77"/>
      <c r="D30" s="25" t="s">
        <v>244</v>
      </c>
      <c r="E30" s="28" t="s">
        <v>245</v>
      </c>
      <c r="F30" s="28" t="s">
        <v>22</v>
      </c>
      <c r="G30" s="25" t="s">
        <v>133</v>
      </c>
      <c r="H30" s="28" t="s">
        <v>88</v>
      </c>
      <c r="I30" s="19" t="s">
        <v>95</v>
      </c>
      <c r="J30" s="70">
        <v>2758</v>
      </c>
      <c r="K30" s="79" t="s">
        <v>419</v>
      </c>
      <c r="L30" s="79"/>
      <c r="M30" s="70"/>
      <c r="N30" s="79"/>
      <c r="O30" s="79"/>
      <c r="P30" s="79"/>
      <c r="Q30" s="79"/>
      <c r="R30" s="80"/>
      <c r="S30" s="19">
        <v>0</v>
      </c>
      <c r="T30" s="25" t="s">
        <v>140</v>
      </c>
      <c r="U30" s="169" t="s">
        <v>28</v>
      </c>
      <c r="V30" s="4"/>
      <c r="W30" s="78">
        <v>2758</v>
      </c>
    </row>
    <row r="31" spans="1:23" ht="27" customHeight="1" x14ac:dyDescent="0.2">
      <c r="A31" s="77"/>
      <c r="B31" s="77"/>
      <c r="C31" s="77"/>
      <c r="D31" s="25" t="s">
        <v>236</v>
      </c>
      <c r="E31" s="28" t="s">
        <v>237</v>
      </c>
      <c r="F31" s="28" t="s">
        <v>91</v>
      </c>
      <c r="G31" s="25" t="s">
        <v>141</v>
      </c>
      <c r="H31" s="28" t="s">
        <v>88</v>
      </c>
      <c r="I31" s="19" t="s">
        <v>137</v>
      </c>
      <c r="J31" s="70">
        <v>2758</v>
      </c>
      <c r="K31" s="79" t="s">
        <v>407</v>
      </c>
      <c r="L31" s="79"/>
      <c r="M31" s="70"/>
      <c r="N31" s="79"/>
      <c r="O31" s="79"/>
      <c r="P31" s="79"/>
      <c r="Q31" s="79"/>
      <c r="R31" s="80"/>
      <c r="S31" s="19">
        <v>0</v>
      </c>
      <c r="T31" s="25" t="s">
        <v>142</v>
      </c>
      <c r="U31" s="165" t="s">
        <v>358</v>
      </c>
      <c r="V31" s="4"/>
      <c r="W31" s="78">
        <v>2758</v>
      </c>
    </row>
    <row r="32" spans="1:23" x14ac:dyDescent="0.2">
      <c r="A32" s="77"/>
      <c r="B32" s="77"/>
      <c r="C32" s="77"/>
      <c r="D32" s="25" t="s">
        <v>227</v>
      </c>
      <c r="E32" s="28" t="s">
        <v>228</v>
      </c>
      <c r="F32" s="28" t="s">
        <v>91</v>
      </c>
      <c r="G32" s="25" t="s">
        <v>89</v>
      </c>
      <c r="H32" s="28" t="s">
        <v>87</v>
      </c>
      <c r="I32" s="19" t="s">
        <v>95</v>
      </c>
      <c r="J32" s="70">
        <v>2646</v>
      </c>
      <c r="K32" s="79" t="s">
        <v>407</v>
      </c>
      <c r="L32" s="79"/>
      <c r="M32" s="70"/>
      <c r="N32" s="79"/>
      <c r="O32" s="79"/>
      <c r="P32" s="79"/>
      <c r="Q32" s="79"/>
      <c r="R32" s="80"/>
      <c r="S32" s="19">
        <v>0</v>
      </c>
      <c r="T32" s="25" t="s">
        <v>94</v>
      </c>
      <c r="U32" s="165" t="s">
        <v>290</v>
      </c>
      <c r="V32" s="3"/>
      <c r="W32" s="78">
        <v>2646</v>
      </c>
    </row>
    <row r="33" spans="1:23" x14ac:dyDescent="0.2">
      <c r="A33" s="77"/>
      <c r="B33" s="77"/>
      <c r="C33" s="77"/>
      <c r="D33" s="25" t="s">
        <v>247</v>
      </c>
      <c r="E33" s="28" t="s">
        <v>256</v>
      </c>
      <c r="F33" s="28" t="s">
        <v>91</v>
      </c>
      <c r="G33" s="25" t="s">
        <v>133</v>
      </c>
      <c r="H33" s="28" t="s">
        <v>88</v>
      </c>
      <c r="I33" s="19" t="s">
        <v>95</v>
      </c>
      <c r="J33" s="70"/>
      <c r="K33" s="79" t="s">
        <v>407</v>
      </c>
      <c r="L33" s="79"/>
      <c r="M33" s="70"/>
      <c r="N33" s="79"/>
      <c r="O33" s="79"/>
      <c r="P33" s="79"/>
      <c r="Q33" s="79"/>
      <c r="R33" s="80"/>
      <c r="S33" s="19">
        <v>0</v>
      </c>
      <c r="T33" s="25" t="s">
        <v>136</v>
      </c>
      <c r="U33" s="165" t="s">
        <v>356</v>
      </c>
      <c r="V33" s="3"/>
      <c r="W33" s="78">
        <v>0</v>
      </c>
    </row>
    <row r="34" spans="1:23" x14ac:dyDescent="0.2">
      <c r="A34" s="77"/>
      <c r="B34" s="77"/>
      <c r="C34" s="77"/>
      <c r="D34" s="25" t="s">
        <v>292</v>
      </c>
      <c r="E34" s="28" t="s">
        <v>150</v>
      </c>
      <c r="F34" s="28" t="s">
        <v>22</v>
      </c>
      <c r="G34" s="25" t="s">
        <v>89</v>
      </c>
      <c r="H34" s="28" t="s">
        <v>87</v>
      </c>
      <c r="I34" s="19" t="s">
        <v>93</v>
      </c>
      <c r="J34" s="70"/>
      <c r="K34" s="79" t="s">
        <v>407</v>
      </c>
      <c r="L34" s="79"/>
      <c r="M34" s="70"/>
      <c r="N34" s="79"/>
      <c r="O34" s="79"/>
      <c r="P34" s="79"/>
      <c r="Q34" s="79"/>
      <c r="R34" s="80"/>
      <c r="S34" s="19">
        <v>0</v>
      </c>
      <c r="T34" s="25" t="s">
        <v>96</v>
      </c>
      <c r="U34" s="174" t="s">
        <v>291</v>
      </c>
      <c r="V34" s="3"/>
      <c r="W34" s="78">
        <v>0</v>
      </c>
    </row>
    <row r="35" spans="1:23" ht="27" hidden="1" customHeight="1" x14ac:dyDescent="0.2">
      <c r="A35" s="77"/>
      <c r="B35" s="77"/>
      <c r="C35" s="77"/>
      <c r="D35" s="25" t="s">
        <v>244</v>
      </c>
      <c r="E35" s="28" t="s">
        <v>245</v>
      </c>
      <c r="F35" s="28" t="s">
        <v>22</v>
      </c>
      <c r="G35" s="25" t="s">
        <v>133</v>
      </c>
      <c r="H35" s="28" t="s">
        <v>88</v>
      </c>
      <c r="I35" s="19" t="s">
        <v>95</v>
      </c>
      <c r="J35" s="70"/>
      <c r="K35" s="79">
        <v>0</v>
      </c>
      <c r="L35" s="79"/>
      <c r="M35" s="70"/>
      <c r="N35" s="79">
        <v>0</v>
      </c>
      <c r="O35" s="79"/>
      <c r="P35" s="79">
        <v>0</v>
      </c>
      <c r="Q35" s="79"/>
      <c r="R35" s="80" t="s">
        <v>543</v>
      </c>
      <c r="S35" s="19">
        <v>0</v>
      </c>
      <c r="T35" s="25" t="s">
        <v>140</v>
      </c>
      <c r="U35" s="165" t="s">
        <v>28</v>
      </c>
      <c r="V35" s="4"/>
      <c r="W35" s="78">
        <v>0</v>
      </c>
    </row>
    <row r="36" spans="1:23" ht="27" hidden="1" customHeight="1" x14ac:dyDescent="0.2">
      <c r="A36" s="77"/>
      <c r="B36" s="77"/>
      <c r="C36" s="77"/>
      <c r="D36" s="25" t="s">
        <v>247</v>
      </c>
      <c r="E36" s="28" t="s">
        <v>256</v>
      </c>
      <c r="F36" s="28" t="s">
        <v>91</v>
      </c>
      <c r="G36" s="25" t="s">
        <v>133</v>
      </c>
      <c r="H36" s="28" t="s">
        <v>88</v>
      </c>
      <c r="I36" s="19" t="s">
        <v>95</v>
      </c>
      <c r="J36" s="70"/>
      <c r="K36" s="79">
        <v>0</v>
      </c>
      <c r="L36" s="79"/>
      <c r="M36" s="70"/>
      <c r="N36" s="79">
        <v>0</v>
      </c>
      <c r="O36" s="79"/>
      <c r="P36" s="79">
        <v>0</v>
      </c>
      <c r="Q36" s="79"/>
      <c r="R36" s="80" t="s">
        <v>543</v>
      </c>
      <c r="S36" s="19">
        <v>0</v>
      </c>
      <c r="T36" s="25" t="s">
        <v>136</v>
      </c>
      <c r="U36" s="160" t="s">
        <v>382</v>
      </c>
      <c r="V36" s="4"/>
      <c r="W36" s="78">
        <v>0</v>
      </c>
    </row>
    <row r="37" spans="1:23" ht="27" hidden="1" customHeight="1" x14ac:dyDescent="0.2">
      <c r="A37" s="77"/>
      <c r="B37" s="77"/>
      <c r="C37" s="77"/>
      <c r="D37" s="25" t="s">
        <v>213</v>
      </c>
      <c r="E37" s="28" t="s">
        <v>214</v>
      </c>
      <c r="F37" s="28" t="s">
        <v>22</v>
      </c>
      <c r="G37" s="25" t="s">
        <v>133</v>
      </c>
      <c r="H37" s="28" t="s">
        <v>88</v>
      </c>
      <c r="I37" s="19" t="s">
        <v>120</v>
      </c>
      <c r="J37" s="70"/>
      <c r="K37" s="79">
        <v>0</v>
      </c>
      <c r="L37" s="79"/>
      <c r="M37" s="70"/>
      <c r="N37" s="79">
        <v>0</v>
      </c>
      <c r="O37" s="79"/>
      <c r="P37" s="79">
        <v>0</v>
      </c>
      <c r="Q37" s="79"/>
      <c r="R37" s="80" t="s">
        <v>543</v>
      </c>
      <c r="S37" s="19">
        <v>0</v>
      </c>
      <c r="T37" s="25" t="s">
        <v>161</v>
      </c>
      <c r="U37" s="165" t="s">
        <v>379</v>
      </c>
      <c r="V37" s="4"/>
      <c r="W37" s="78">
        <v>0</v>
      </c>
    </row>
    <row r="38" spans="1:23" ht="27" hidden="1" customHeight="1" x14ac:dyDescent="0.2">
      <c r="A38" s="77"/>
      <c r="B38" s="77"/>
      <c r="C38" s="77"/>
      <c r="D38" s="25" t="s">
        <v>242</v>
      </c>
      <c r="E38" s="28" t="s">
        <v>255</v>
      </c>
      <c r="F38" s="28" t="s">
        <v>91</v>
      </c>
      <c r="G38" s="25" t="s">
        <v>106</v>
      </c>
      <c r="H38" s="28" t="s">
        <v>88</v>
      </c>
      <c r="I38" s="19">
        <v>0</v>
      </c>
      <c r="J38" s="70"/>
      <c r="K38" s="79">
        <v>0</v>
      </c>
      <c r="L38" s="79"/>
      <c r="M38" s="70"/>
      <c r="N38" s="79">
        <v>0</v>
      </c>
      <c r="O38" s="79"/>
      <c r="P38" s="79">
        <v>0</v>
      </c>
      <c r="Q38" s="79"/>
      <c r="R38" s="80" t="s">
        <v>543</v>
      </c>
      <c r="S38" s="19">
        <v>0</v>
      </c>
      <c r="T38" s="25" t="s">
        <v>109</v>
      </c>
      <c r="U38" s="165" t="s">
        <v>354</v>
      </c>
      <c r="V38" s="3"/>
      <c r="W38" s="78">
        <v>0</v>
      </c>
    </row>
    <row r="39" spans="1:23" ht="27" hidden="1" customHeight="1" x14ac:dyDescent="0.2">
      <c r="A39" s="77"/>
      <c r="B39" s="77"/>
      <c r="C39" s="77"/>
      <c r="D39" s="25" t="s">
        <v>227</v>
      </c>
      <c r="E39" s="28" t="s">
        <v>228</v>
      </c>
      <c r="F39" s="28" t="s">
        <v>91</v>
      </c>
      <c r="G39" s="25" t="s">
        <v>89</v>
      </c>
      <c r="H39" s="28" t="s">
        <v>87</v>
      </c>
      <c r="I39" s="19" t="s">
        <v>95</v>
      </c>
      <c r="J39" s="70"/>
      <c r="K39" s="79">
        <v>0</v>
      </c>
      <c r="L39" s="79"/>
      <c r="M39" s="70"/>
      <c r="N39" s="79">
        <v>0</v>
      </c>
      <c r="O39" s="79"/>
      <c r="P39" s="79">
        <v>0</v>
      </c>
      <c r="Q39" s="79"/>
      <c r="R39" s="80" t="s">
        <v>543</v>
      </c>
      <c r="S39" s="19">
        <v>0</v>
      </c>
      <c r="T39" s="25" t="s">
        <v>94</v>
      </c>
      <c r="U39" s="165" t="s">
        <v>290</v>
      </c>
      <c r="V39" s="3"/>
      <c r="W39" s="78">
        <v>0</v>
      </c>
    </row>
    <row r="40" spans="1:23" ht="27" hidden="1" customHeight="1" x14ac:dyDescent="0.2">
      <c r="A40" s="77"/>
      <c r="B40" s="77"/>
      <c r="C40" s="77"/>
      <c r="D40" s="25" t="s">
        <v>292</v>
      </c>
      <c r="E40" s="28" t="s">
        <v>150</v>
      </c>
      <c r="F40" s="28" t="s">
        <v>22</v>
      </c>
      <c r="G40" s="25" t="s">
        <v>89</v>
      </c>
      <c r="H40" s="28" t="s">
        <v>87</v>
      </c>
      <c r="I40" s="19" t="s">
        <v>93</v>
      </c>
      <c r="J40" s="70"/>
      <c r="K40" s="79">
        <v>0</v>
      </c>
      <c r="L40" s="79"/>
      <c r="M40" s="70"/>
      <c r="N40" s="79">
        <v>0</v>
      </c>
      <c r="O40" s="79"/>
      <c r="P40" s="79">
        <v>0</v>
      </c>
      <c r="Q40" s="79"/>
      <c r="R40" s="80" t="s">
        <v>543</v>
      </c>
      <c r="S40" s="19">
        <v>0</v>
      </c>
      <c r="T40" s="25" t="s">
        <v>96</v>
      </c>
      <c r="U40" s="165" t="s">
        <v>291</v>
      </c>
      <c r="V40" s="3"/>
      <c r="W40" s="78">
        <v>0</v>
      </c>
    </row>
    <row r="41" spans="1:23" x14ac:dyDescent="0.2">
      <c r="A41" s="16"/>
      <c r="B41" s="16"/>
      <c r="C41" s="16"/>
    </row>
    <row r="42" spans="1:23" x14ac:dyDescent="0.2">
      <c r="A42" s="16"/>
      <c r="B42" s="16"/>
      <c r="C42" s="16"/>
    </row>
    <row r="43" spans="1:23" x14ac:dyDescent="0.2">
      <c r="A43" s="16"/>
      <c r="B43" s="16"/>
      <c r="C43" s="16"/>
    </row>
    <row r="44" spans="1:23" x14ac:dyDescent="0.2">
      <c r="A44" s="16"/>
      <c r="B44" s="16"/>
      <c r="C44" s="16"/>
    </row>
    <row r="45" spans="1:23" x14ac:dyDescent="0.2">
      <c r="A45" s="16"/>
      <c r="B45" s="16"/>
      <c r="C45" s="16"/>
    </row>
    <row r="46" spans="1:23" x14ac:dyDescent="0.2">
      <c r="A46" s="16"/>
      <c r="B46" s="16"/>
      <c r="C46" s="16"/>
    </row>
    <row r="47" spans="1:23" x14ac:dyDescent="0.2">
      <c r="A47" s="16"/>
      <c r="B47" s="16"/>
      <c r="C47" s="16"/>
    </row>
    <row r="48" spans="1:23" x14ac:dyDescent="0.2">
      <c r="A48" s="16"/>
      <c r="B48" s="16"/>
      <c r="C48" s="16"/>
    </row>
    <row r="49" spans="1:3" x14ac:dyDescent="0.2">
      <c r="A49" s="16"/>
      <c r="B49" s="16"/>
      <c r="C49" s="16"/>
    </row>
    <row r="50" spans="1:3" x14ac:dyDescent="0.2">
      <c r="A50" s="16"/>
      <c r="B50" s="16"/>
      <c r="C50" s="16"/>
    </row>
    <row r="51" spans="1:3" x14ac:dyDescent="0.2">
      <c r="A51" s="16"/>
      <c r="B51" s="16"/>
      <c r="C51" s="16"/>
    </row>
  </sheetData>
  <sortState ref="A12:XFD18">
    <sortCondition ref="A12"/>
  </sortState>
  <mergeCells count="24">
    <mergeCell ref="A8:D8"/>
    <mergeCell ref="A5:T5"/>
    <mergeCell ref="A4:T4"/>
    <mergeCell ref="A1:T1"/>
    <mergeCell ref="A2:T2"/>
    <mergeCell ref="A3:T3"/>
    <mergeCell ref="A6:T6"/>
    <mergeCell ref="A7:D7"/>
    <mergeCell ref="A10:A11"/>
    <mergeCell ref="B10:C10"/>
    <mergeCell ref="D10:D11"/>
    <mergeCell ref="E10:E11"/>
    <mergeCell ref="F10:F11"/>
    <mergeCell ref="P10:P11"/>
    <mergeCell ref="Q10:Q11"/>
    <mergeCell ref="R10:R11"/>
    <mergeCell ref="T10:T11"/>
    <mergeCell ref="G10:G11"/>
    <mergeCell ref="H10:H11"/>
    <mergeCell ref="I10:I11"/>
    <mergeCell ref="K10:K11"/>
    <mergeCell ref="L10:L11"/>
    <mergeCell ref="N10:N11"/>
    <mergeCell ref="O10:O11"/>
  </mergeCells>
  <phoneticPr fontId="1" type="noConversion"/>
  <printOptions horizontalCentered="1"/>
  <pageMargins left="0.19685039370078741" right="0.19685039370078741" top="0.78740157480314965" bottom="0.39370078740157483" header="0.51181102362204722" footer="0.51181102362204722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 enableFormatConditionsCalculation="0">
    <tabColor indexed="15"/>
  </sheetPr>
  <dimension ref="A1:Z49"/>
  <sheetViews>
    <sheetView topLeftCell="A7" zoomScale="90" zoomScaleNormal="90" workbookViewId="0">
      <selection activeCell="I19" sqref="I19"/>
    </sheetView>
  </sheetViews>
  <sheetFormatPr defaultColWidth="8.28515625" defaultRowHeight="12.75" outlineLevelCol="1" x14ac:dyDescent="0.2"/>
  <cols>
    <col min="1" max="1" width="4.85546875" style="12" customWidth="1"/>
    <col min="2" max="2" width="5.42578125" style="12" bestFit="1" customWidth="1"/>
    <col min="3" max="3" width="6.42578125" style="12" bestFit="1" customWidth="1"/>
    <col min="4" max="4" width="21.7109375" style="15" customWidth="1"/>
    <col min="5" max="5" width="9.28515625" style="16" bestFit="1" customWidth="1"/>
    <col min="6" max="6" width="7.42578125" style="16" customWidth="1"/>
    <col min="7" max="7" width="19.5703125" style="15" customWidth="1"/>
    <col min="8" max="8" width="8.28515625" style="15" customWidth="1"/>
    <col min="9" max="9" width="16" style="15" customWidth="1"/>
    <col min="10" max="10" width="15" style="15" hidden="1" customWidth="1" outlineLevel="1"/>
    <col min="11" max="11" width="8.42578125" style="16" customWidth="1" collapsed="1"/>
    <col min="12" max="12" width="7.28515625" style="16" hidden="1" customWidth="1"/>
    <col min="13" max="13" width="9.28515625" style="15" customWidth="1"/>
    <col min="14" max="14" width="8.42578125" style="9" hidden="1" customWidth="1"/>
    <col min="15" max="15" width="26.5703125" style="15" customWidth="1"/>
    <col min="16" max="25" width="8.28515625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U1" s="98"/>
      <c r="V1" s="98"/>
      <c r="W1" s="99"/>
    </row>
    <row r="2" spans="1:2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U2" s="98"/>
      <c r="V2" s="98"/>
      <c r="W2" s="99"/>
    </row>
    <row r="3" spans="1:2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U3" s="98"/>
      <c r="V3" s="98"/>
      <c r="W3" s="99"/>
    </row>
    <row r="4" spans="1:2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U4" s="98"/>
      <c r="V4" s="98"/>
      <c r="W4" s="99"/>
    </row>
    <row r="5" spans="1:2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U5" s="98"/>
      <c r="V5" s="98"/>
      <c r="W5" s="99"/>
    </row>
    <row r="6" spans="1:2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U6" s="98"/>
      <c r="V6" s="98"/>
      <c r="W6" s="99"/>
    </row>
    <row r="7" spans="1:25" ht="12.75" customHeight="1" x14ac:dyDescent="0.2">
      <c r="A7" s="188" t="s">
        <v>44</v>
      </c>
      <c r="B7" s="188"/>
      <c r="C7" s="188"/>
      <c r="D7" s="188"/>
      <c r="F7" s="14"/>
      <c r="G7" s="1"/>
      <c r="H7" s="186"/>
      <c r="I7" s="186"/>
      <c r="J7" s="69"/>
      <c r="K7" s="190"/>
      <c r="L7" s="190"/>
      <c r="M7" s="190"/>
      <c r="U7" s="98"/>
      <c r="V7" s="98"/>
      <c r="W7" s="99"/>
    </row>
    <row r="8" spans="1:25" ht="12.75" customHeight="1" x14ac:dyDescent="0.2">
      <c r="A8" s="188"/>
      <c r="B8" s="188"/>
      <c r="C8" s="188"/>
      <c r="D8" s="188"/>
      <c r="F8" s="14"/>
      <c r="G8" s="1"/>
      <c r="H8" s="185"/>
      <c r="I8" s="185"/>
      <c r="J8" s="66"/>
      <c r="O8" s="135" t="s">
        <v>461</v>
      </c>
      <c r="U8" s="98"/>
      <c r="V8" s="98"/>
      <c r="W8" s="99"/>
    </row>
    <row r="9" spans="1:25" ht="12.75" customHeight="1" x14ac:dyDescent="0.2">
      <c r="A9" s="2" t="s">
        <v>252</v>
      </c>
      <c r="B9" s="2"/>
      <c r="C9" s="2"/>
      <c r="F9" s="14"/>
      <c r="G9" s="119" t="s">
        <v>50</v>
      </c>
      <c r="I9" s="116" t="s">
        <v>77</v>
      </c>
      <c r="J9" s="119"/>
      <c r="L9" s="117"/>
      <c r="M9" s="121" t="s">
        <v>376</v>
      </c>
      <c r="N9" s="15"/>
      <c r="O9" s="62" t="s">
        <v>80</v>
      </c>
      <c r="P9" s="15" t="s">
        <v>9</v>
      </c>
      <c r="Q9" s="61" t="s">
        <v>67</v>
      </c>
      <c r="R9" s="61" t="s">
        <v>68</v>
      </c>
      <c r="S9" s="61" t="s">
        <v>69</v>
      </c>
      <c r="T9" s="61">
        <v>1</v>
      </c>
      <c r="U9" s="61">
        <v>2</v>
      </c>
      <c r="V9" s="61" t="s">
        <v>24</v>
      </c>
      <c r="W9" s="61" t="s">
        <v>70</v>
      </c>
      <c r="X9" s="61" t="s">
        <v>71</v>
      </c>
      <c r="Y9" s="61" t="s">
        <v>72</v>
      </c>
    </row>
    <row r="10" spans="1:25" ht="15.75" x14ac:dyDescent="0.2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12</v>
      </c>
      <c r="L10" s="164" t="s">
        <v>5</v>
      </c>
      <c r="M10" s="182" t="s">
        <v>6</v>
      </c>
      <c r="N10" s="48" t="s">
        <v>7</v>
      </c>
      <c r="O10" s="183" t="s">
        <v>8</v>
      </c>
      <c r="Q10" s="81">
        <v>5120</v>
      </c>
      <c r="R10" s="82">
        <v>5405</v>
      </c>
      <c r="S10" s="82">
        <v>5715</v>
      </c>
      <c r="T10" s="82">
        <v>10115</v>
      </c>
      <c r="U10" s="82">
        <v>10515</v>
      </c>
      <c r="V10" s="82">
        <v>11015</v>
      </c>
      <c r="W10" s="82">
        <v>11615</v>
      </c>
      <c r="X10" s="82">
        <v>12215</v>
      </c>
      <c r="Y10" s="83">
        <v>12815</v>
      </c>
    </row>
    <row r="11" spans="1:25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38"/>
      <c r="M11" s="182"/>
      <c r="N11" s="48"/>
      <c r="O11" s="183"/>
      <c r="Q11" s="142"/>
      <c r="R11" s="139"/>
      <c r="S11" s="139"/>
      <c r="T11" s="139"/>
      <c r="U11" s="139"/>
      <c r="V11" s="139"/>
      <c r="W11" s="139"/>
      <c r="X11" s="139"/>
      <c r="Y11" s="139"/>
    </row>
    <row r="12" spans="1:25" ht="21.75" customHeight="1" x14ac:dyDescent="0.2">
      <c r="A12" s="77">
        <v>1</v>
      </c>
      <c r="B12" s="77">
        <v>1</v>
      </c>
      <c r="C12" s="77"/>
      <c r="D12" s="25" t="s">
        <v>202</v>
      </c>
      <c r="E12" s="28" t="s">
        <v>203</v>
      </c>
      <c r="F12" s="28" t="s">
        <v>90</v>
      </c>
      <c r="G12" s="25" t="s">
        <v>97</v>
      </c>
      <c r="H12" s="28" t="s">
        <v>87</v>
      </c>
      <c r="I12" s="19" t="s">
        <v>98</v>
      </c>
      <c r="J12" s="70">
        <v>5544</v>
      </c>
      <c r="K12" s="79" t="s">
        <v>520</v>
      </c>
      <c r="L12" s="29"/>
      <c r="M12" s="80" t="s">
        <v>91</v>
      </c>
      <c r="N12" s="19">
        <v>0</v>
      </c>
      <c r="O12" s="25" t="s">
        <v>307</v>
      </c>
      <c r="P12" s="157" t="s">
        <v>306</v>
      </c>
    </row>
    <row r="13" spans="1:25" ht="21.75" customHeight="1" x14ac:dyDescent="0.2">
      <c r="A13" s="77">
        <v>2</v>
      </c>
      <c r="B13" s="77"/>
      <c r="C13" s="77">
        <v>1</v>
      </c>
      <c r="D13" s="25" t="s">
        <v>145</v>
      </c>
      <c r="E13" s="28" t="s">
        <v>146</v>
      </c>
      <c r="F13" s="28" t="s">
        <v>91</v>
      </c>
      <c r="G13" s="25" t="s">
        <v>141</v>
      </c>
      <c r="H13" s="28" t="s">
        <v>88</v>
      </c>
      <c r="I13" s="19" t="s">
        <v>147</v>
      </c>
      <c r="J13" s="70">
        <v>5653</v>
      </c>
      <c r="K13" s="79" t="s">
        <v>521</v>
      </c>
      <c r="L13" s="29"/>
      <c r="M13" s="80" t="s">
        <v>91</v>
      </c>
      <c r="N13" s="19">
        <v>0</v>
      </c>
      <c r="O13" s="25" t="s">
        <v>144</v>
      </c>
      <c r="P13" s="157" t="s">
        <v>359</v>
      </c>
    </row>
    <row r="14" spans="1:25" ht="21.75" customHeight="1" x14ac:dyDescent="0.2">
      <c r="A14" s="77">
        <v>3</v>
      </c>
      <c r="B14" s="77">
        <v>2</v>
      </c>
      <c r="C14" s="77"/>
      <c r="D14" s="25" t="s">
        <v>204</v>
      </c>
      <c r="E14" s="28" t="s">
        <v>193</v>
      </c>
      <c r="F14" s="28" t="s">
        <v>91</v>
      </c>
      <c r="G14" s="25" t="s">
        <v>97</v>
      </c>
      <c r="H14" s="28" t="s">
        <v>87</v>
      </c>
      <c r="I14" s="19" t="s">
        <v>98</v>
      </c>
      <c r="J14" s="70">
        <v>5749</v>
      </c>
      <c r="K14" s="79" t="s">
        <v>522</v>
      </c>
      <c r="L14" s="29"/>
      <c r="M14" s="80" t="s">
        <v>22</v>
      </c>
      <c r="N14" s="19">
        <v>0</v>
      </c>
      <c r="O14" s="25" t="s">
        <v>100</v>
      </c>
      <c r="P14" s="159" t="s">
        <v>313</v>
      </c>
    </row>
    <row r="15" spans="1:25" ht="21.75" customHeight="1" x14ac:dyDescent="0.2">
      <c r="A15" s="77">
        <v>4</v>
      </c>
      <c r="B15" s="77">
        <v>3</v>
      </c>
      <c r="C15" s="77"/>
      <c r="D15" s="25" t="s">
        <v>199</v>
      </c>
      <c r="E15" s="28" t="s">
        <v>200</v>
      </c>
      <c r="F15" s="28" t="s">
        <v>91</v>
      </c>
      <c r="G15" s="25" t="s">
        <v>97</v>
      </c>
      <c r="H15" s="28" t="s">
        <v>87</v>
      </c>
      <c r="I15" s="19" t="s">
        <v>308</v>
      </c>
      <c r="J15" s="70">
        <v>5762</v>
      </c>
      <c r="K15" s="79" t="s">
        <v>523</v>
      </c>
      <c r="L15" s="29"/>
      <c r="M15" s="80" t="s">
        <v>22</v>
      </c>
      <c r="N15" s="19">
        <v>0</v>
      </c>
      <c r="O15" s="25" t="s">
        <v>201</v>
      </c>
      <c r="P15" s="6" t="s">
        <v>357</v>
      </c>
    </row>
    <row r="16" spans="1:25" ht="21.75" customHeight="1" x14ac:dyDescent="0.2">
      <c r="A16" s="77">
        <v>5</v>
      </c>
      <c r="B16" s="77">
        <v>4</v>
      </c>
      <c r="C16" s="77"/>
      <c r="D16" s="25" t="s">
        <v>211</v>
      </c>
      <c r="E16" s="28" t="s">
        <v>212</v>
      </c>
      <c r="F16" s="28" t="s">
        <v>22</v>
      </c>
      <c r="G16" s="25" t="s">
        <v>129</v>
      </c>
      <c r="H16" s="28" t="s">
        <v>87</v>
      </c>
      <c r="I16" s="19" t="s">
        <v>112</v>
      </c>
      <c r="J16" s="70">
        <v>10085</v>
      </c>
      <c r="K16" s="79" t="s">
        <v>524</v>
      </c>
      <c r="L16" s="29"/>
      <c r="M16" s="80" t="s">
        <v>22</v>
      </c>
      <c r="N16" s="19">
        <v>0</v>
      </c>
      <c r="O16" s="25" t="s">
        <v>163</v>
      </c>
      <c r="P16" s="157" t="s">
        <v>305</v>
      </c>
    </row>
    <row r="17" spans="1:16" ht="21.75" customHeight="1" x14ac:dyDescent="0.2">
      <c r="A17" s="77">
        <v>6</v>
      </c>
      <c r="B17" s="77">
        <v>5</v>
      </c>
      <c r="C17" s="77"/>
      <c r="D17" s="25" t="s">
        <v>322</v>
      </c>
      <c r="E17" s="28" t="s">
        <v>323</v>
      </c>
      <c r="F17" s="28" t="s">
        <v>22</v>
      </c>
      <c r="G17" s="25" t="s">
        <v>110</v>
      </c>
      <c r="H17" s="28" t="s">
        <v>87</v>
      </c>
      <c r="I17" s="19" t="s">
        <v>168</v>
      </c>
      <c r="J17" s="70">
        <v>10174</v>
      </c>
      <c r="K17" s="79" t="s">
        <v>525</v>
      </c>
      <c r="L17" s="29"/>
      <c r="M17" s="80" t="s">
        <v>23</v>
      </c>
      <c r="N17" s="19">
        <v>0</v>
      </c>
      <c r="O17" s="25" t="s">
        <v>324</v>
      </c>
      <c r="P17" s="157" t="s">
        <v>321</v>
      </c>
    </row>
    <row r="18" spans="1:16" ht="21.75" customHeight="1" x14ac:dyDescent="0.2">
      <c r="A18" s="77">
        <v>7</v>
      </c>
      <c r="B18" s="77">
        <v>6</v>
      </c>
      <c r="C18" s="77"/>
      <c r="D18" s="25" t="s">
        <v>225</v>
      </c>
      <c r="E18" s="28" t="s">
        <v>226</v>
      </c>
      <c r="F18" s="28" t="s">
        <v>22</v>
      </c>
      <c r="G18" s="25" t="s">
        <v>89</v>
      </c>
      <c r="H18" s="28" t="s">
        <v>87</v>
      </c>
      <c r="I18" s="19" t="s">
        <v>95</v>
      </c>
      <c r="J18" s="70">
        <v>10213</v>
      </c>
      <c r="K18" s="79" t="s">
        <v>526</v>
      </c>
      <c r="L18" s="29"/>
      <c r="M18" s="80" t="s">
        <v>23</v>
      </c>
      <c r="N18" s="19">
        <v>0</v>
      </c>
      <c r="O18" s="25" t="s">
        <v>94</v>
      </c>
      <c r="P18" s="157" t="s">
        <v>293</v>
      </c>
    </row>
    <row r="19" spans="1:16" ht="21.75" customHeight="1" x14ac:dyDescent="0.2">
      <c r="A19" s="77">
        <v>8</v>
      </c>
      <c r="B19" s="77">
        <v>7</v>
      </c>
      <c r="C19" s="77"/>
      <c r="D19" s="25" t="s">
        <v>148</v>
      </c>
      <c r="E19" s="28" t="s">
        <v>149</v>
      </c>
      <c r="F19" s="28" t="s">
        <v>23</v>
      </c>
      <c r="G19" s="25" t="s">
        <v>89</v>
      </c>
      <c r="H19" s="28" t="s">
        <v>87</v>
      </c>
      <c r="I19" s="19"/>
      <c r="J19" s="70">
        <v>10389</v>
      </c>
      <c r="K19" s="79" t="s">
        <v>527</v>
      </c>
      <c r="L19" s="29"/>
      <c r="M19" s="80" t="s">
        <v>23</v>
      </c>
      <c r="N19" s="19">
        <v>0</v>
      </c>
      <c r="O19" s="25" t="s">
        <v>92</v>
      </c>
      <c r="P19" s="157" t="s">
        <v>75</v>
      </c>
    </row>
    <row r="20" spans="1:16" ht="21.75" customHeight="1" x14ac:dyDescent="0.2">
      <c r="A20" s="77">
        <v>9</v>
      </c>
      <c r="B20" s="77">
        <v>8</v>
      </c>
      <c r="C20" s="77"/>
      <c r="D20" s="25" t="s">
        <v>171</v>
      </c>
      <c r="E20" s="28" t="s">
        <v>121</v>
      </c>
      <c r="F20" s="28" t="s">
        <v>23</v>
      </c>
      <c r="G20" s="25" t="s">
        <v>110</v>
      </c>
      <c r="H20" s="28" t="s">
        <v>87</v>
      </c>
      <c r="I20" s="19" t="s">
        <v>120</v>
      </c>
      <c r="J20" s="70">
        <v>10407</v>
      </c>
      <c r="K20" s="79" t="s">
        <v>528</v>
      </c>
      <c r="L20" s="29"/>
      <c r="M20" s="80" t="s">
        <v>23</v>
      </c>
      <c r="N20" s="19">
        <v>0</v>
      </c>
      <c r="O20" s="25" t="s">
        <v>122</v>
      </c>
      <c r="P20" s="157" t="s">
        <v>277</v>
      </c>
    </row>
    <row r="21" spans="1:16" ht="21.75" customHeight="1" x14ac:dyDescent="0.2">
      <c r="A21" s="77">
        <v>10</v>
      </c>
      <c r="B21" s="77">
        <v>9</v>
      </c>
      <c r="C21" s="77"/>
      <c r="D21" s="25" t="s">
        <v>174</v>
      </c>
      <c r="E21" s="28" t="s">
        <v>175</v>
      </c>
      <c r="F21" s="28" t="s">
        <v>23</v>
      </c>
      <c r="G21" s="25" t="s">
        <v>110</v>
      </c>
      <c r="H21" s="28" t="s">
        <v>87</v>
      </c>
      <c r="I21" s="19" t="s">
        <v>168</v>
      </c>
      <c r="J21" s="70">
        <v>10664</v>
      </c>
      <c r="K21" s="79" t="s">
        <v>529</v>
      </c>
      <c r="L21" s="29"/>
      <c r="M21" s="80" t="s">
        <v>24</v>
      </c>
      <c r="N21" s="19">
        <v>0</v>
      </c>
      <c r="O21" s="25" t="s">
        <v>123</v>
      </c>
      <c r="P21" s="157" t="s">
        <v>264</v>
      </c>
    </row>
    <row r="22" spans="1:16" ht="21.75" customHeight="1" x14ac:dyDescent="0.2">
      <c r="A22" s="77"/>
      <c r="B22" s="77"/>
      <c r="C22" s="77"/>
      <c r="D22" s="25" t="s">
        <v>236</v>
      </c>
      <c r="E22" s="28" t="s">
        <v>237</v>
      </c>
      <c r="F22" s="28" t="s">
        <v>91</v>
      </c>
      <c r="G22" s="25" t="s">
        <v>141</v>
      </c>
      <c r="H22" s="28" t="s">
        <v>88</v>
      </c>
      <c r="I22" s="19" t="s">
        <v>137</v>
      </c>
      <c r="J22" s="70"/>
      <c r="K22" s="79" t="s">
        <v>407</v>
      </c>
      <c r="L22" s="29"/>
      <c r="M22" s="80"/>
      <c r="N22" s="19">
        <v>0</v>
      </c>
      <c r="O22" s="25" t="s">
        <v>142</v>
      </c>
      <c r="P22" s="45" t="s">
        <v>358</v>
      </c>
    </row>
    <row r="23" spans="1:16" ht="21.75" customHeight="1" x14ac:dyDescent="0.2">
      <c r="A23" s="77"/>
      <c r="B23" s="77"/>
      <c r="C23" s="77"/>
      <c r="D23" s="25" t="s">
        <v>172</v>
      </c>
      <c r="E23" s="28" t="s">
        <v>173</v>
      </c>
      <c r="F23" s="28" t="s">
        <v>22</v>
      </c>
      <c r="G23" s="25" t="s">
        <v>110</v>
      </c>
      <c r="H23" s="28" t="s">
        <v>87</v>
      </c>
      <c r="I23" s="19" t="s">
        <v>168</v>
      </c>
      <c r="J23" s="70"/>
      <c r="K23" s="79" t="s">
        <v>407</v>
      </c>
      <c r="L23" s="29"/>
      <c r="M23" s="80"/>
      <c r="N23" s="19">
        <v>0</v>
      </c>
      <c r="O23" s="25" t="s">
        <v>116</v>
      </c>
      <c r="P23" s="157" t="s">
        <v>265</v>
      </c>
    </row>
    <row r="24" spans="1:16" ht="21.75" customHeight="1" x14ac:dyDescent="0.2">
      <c r="A24" s="77"/>
      <c r="B24" s="77"/>
      <c r="C24" s="77"/>
      <c r="D24" s="25" t="s">
        <v>279</v>
      </c>
      <c r="E24" s="28" t="s">
        <v>280</v>
      </c>
      <c r="F24" s="28" t="s">
        <v>22</v>
      </c>
      <c r="G24" s="25" t="s">
        <v>110</v>
      </c>
      <c r="H24" s="28" t="s">
        <v>87</v>
      </c>
      <c r="I24" s="19" t="s">
        <v>281</v>
      </c>
      <c r="J24" s="70"/>
      <c r="K24" s="79" t="s">
        <v>407</v>
      </c>
      <c r="L24" s="29"/>
      <c r="M24" s="80"/>
      <c r="N24" s="19">
        <v>0</v>
      </c>
      <c r="O24" s="25" t="s">
        <v>111</v>
      </c>
      <c r="P24" s="8" t="s">
        <v>278</v>
      </c>
    </row>
    <row r="25" spans="1:16" ht="21.75" customHeight="1" x14ac:dyDescent="0.2">
      <c r="A25" s="28"/>
      <c r="B25" s="28"/>
      <c r="C25" s="28"/>
    </row>
    <row r="26" spans="1:16" ht="21.75" customHeight="1" x14ac:dyDescent="0.2">
      <c r="A26" s="28"/>
      <c r="B26" s="28"/>
      <c r="C26" s="28"/>
    </row>
    <row r="27" spans="1:16" ht="21.75" customHeight="1" x14ac:dyDescent="0.2">
      <c r="A27" s="28"/>
      <c r="B27" s="28"/>
      <c r="C27" s="28"/>
    </row>
    <row r="28" spans="1:16" ht="21.75" customHeight="1" x14ac:dyDescent="0.2">
      <c r="A28" s="28"/>
      <c r="B28" s="28"/>
      <c r="C28" s="28"/>
    </row>
    <row r="29" spans="1:16" ht="21.75" customHeight="1" x14ac:dyDescent="0.2">
      <c r="A29" s="28"/>
      <c r="B29" s="28"/>
      <c r="C29" s="28"/>
    </row>
    <row r="30" spans="1:16" x14ac:dyDescent="0.2">
      <c r="A30" s="16"/>
      <c r="B30" s="16"/>
      <c r="C30" s="16"/>
    </row>
    <row r="31" spans="1:16" x14ac:dyDescent="0.2">
      <c r="A31" s="16"/>
      <c r="B31" s="16"/>
      <c r="C31" s="16"/>
    </row>
    <row r="32" spans="1:16" x14ac:dyDescent="0.2">
      <c r="A32" s="16"/>
      <c r="B32" s="16"/>
      <c r="C32" s="16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  <row r="35" spans="1:3" x14ac:dyDescent="0.2">
      <c r="A35" s="16"/>
      <c r="B35" s="16"/>
      <c r="C35" s="16"/>
    </row>
    <row r="36" spans="1:3" x14ac:dyDescent="0.2">
      <c r="A36" s="16"/>
      <c r="B36" s="16"/>
      <c r="C36" s="16"/>
    </row>
    <row r="37" spans="1:3" x14ac:dyDescent="0.2">
      <c r="A37" s="16"/>
      <c r="B37" s="16"/>
      <c r="C37" s="16"/>
    </row>
    <row r="38" spans="1:3" x14ac:dyDescent="0.2">
      <c r="A38" s="16"/>
      <c r="B38" s="16"/>
      <c r="C38" s="16"/>
    </row>
    <row r="39" spans="1:3" x14ac:dyDescent="0.2">
      <c r="A39" s="16"/>
      <c r="B39" s="16"/>
      <c r="C39" s="16"/>
    </row>
    <row r="40" spans="1:3" x14ac:dyDescent="0.2">
      <c r="A40" s="16"/>
      <c r="B40" s="16"/>
      <c r="C40" s="16"/>
    </row>
    <row r="41" spans="1:3" x14ac:dyDescent="0.2">
      <c r="A41" s="16"/>
      <c r="B41" s="16"/>
      <c r="C41" s="16"/>
    </row>
    <row r="42" spans="1:3" x14ac:dyDescent="0.2">
      <c r="A42" s="16"/>
      <c r="B42" s="16"/>
      <c r="C42" s="16"/>
    </row>
    <row r="43" spans="1:3" x14ac:dyDescent="0.2">
      <c r="A43" s="16"/>
      <c r="B43" s="16"/>
      <c r="C43" s="16"/>
    </row>
    <row r="44" spans="1:3" x14ac:dyDescent="0.2">
      <c r="A44" s="16"/>
      <c r="B44" s="16"/>
      <c r="C44" s="16"/>
    </row>
    <row r="45" spans="1:3" x14ac:dyDescent="0.2">
      <c r="A45" s="16"/>
      <c r="B45" s="16"/>
      <c r="C45" s="16"/>
    </row>
    <row r="46" spans="1:3" x14ac:dyDescent="0.2">
      <c r="A46" s="16"/>
      <c r="B46" s="16"/>
      <c r="C46" s="16"/>
    </row>
    <row r="47" spans="1:3" x14ac:dyDescent="0.2">
      <c r="A47" s="16"/>
      <c r="B47" s="16"/>
      <c r="C47" s="16"/>
    </row>
    <row r="48" spans="1:3" x14ac:dyDescent="0.2">
      <c r="A48" s="16"/>
      <c r="B48" s="16"/>
      <c r="C48" s="16"/>
    </row>
    <row r="49" spans="1:3" x14ac:dyDescent="0.2">
      <c r="A49" s="16"/>
      <c r="B49" s="16"/>
      <c r="C49" s="16"/>
    </row>
  </sheetData>
  <sortState ref="A14:Z15">
    <sortCondition ref="A14"/>
  </sortState>
  <mergeCells count="22">
    <mergeCell ref="A8:D8"/>
    <mergeCell ref="H8:I8"/>
    <mergeCell ref="A1:O1"/>
    <mergeCell ref="A2:O2"/>
    <mergeCell ref="A3:O3"/>
    <mergeCell ref="H7:I7"/>
    <mergeCell ref="A6:O6"/>
    <mergeCell ref="A7:D7"/>
    <mergeCell ref="K7:M7"/>
    <mergeCell ref="A5:O5"/>
    <mergeCell ref="A4:O4"/>
    <mergeCell ref="A10:A11"/>
    <mergeCell ref="B10:C10"/>
    <mergeCell ref="D10:D11"/>
    <mergeCell ref="E10:E11"/>
    <mergeCell ref="F10:F11"/>
    <mergeCell ref="G10:G11"/>
    <mergeCell ref="H10:H11"/>
    <mergeCell ref="I10:I11"/>
    <mergeCell ref="M10:M11"/>
    <mergeCell ref="O10:O11"/>
    <mergeCell ref="K10:K11"/>
  </mergeCells>
  <phoneticPr fontId="1" type="noConversion"/>
  <pageMargins left="0.39370078740157483" right="0.39370078740157483" top="0.78740157480314965" bottom="0.19685039370078741" header="0.51181102362204722" footer="0.51181102362204722"/>
  <pageSetup paperSize="9" scale="9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4" enableFormatConditionsCalculation="0">
    <tabColor indexed="15"/>
  </sheetPr>
  <dimension ref="A1:Z21"/>
  <sheetViews>
    <sheetView zoomScale="90" zoomScaleNormal="90" workbookViewId="0">
      <selection sqref="A1:XFD1048576"/>
    </sheetView>
  </sheetViews>
  <sheetFormatPr defaultColWidth="8.28515625" defaultRowHeight="12.75" outlineLevelCol="1" x14ac:dyDescent="0.2"/>
  <cols>
    <col min="1" max="1" width="4.85546875" style="12" customWidth="1"/>
    <col min="2" max="2" width="5.42578125" style="12" bestFit="1" customWidth="1"/>
    <col min="3" max="3" width="6.42578125" style="12" bestFit="1" customWidth="1"/>
    <col min="4" max="4" width="24.140625" style="15" customWidth="1"/>
    <col min="5" max="5" width="9.28515625" style="16" bestFit="1" customWidth="1"/>
    <col min="6" max="6" width="7.42578125" style="16" customWidth="1"/>
    <col min="7" max="7" width="21.140625" style="15" customWidth="1"/>
    <col min="8" max="8" width="8.28515625" style="15" customWidth="1"/>
    <col min="9" max="9" width="19.85546875" style="15" customWidth="1"/>
    <col min="10" max="10" width="13.7109375" style="15" hidden="1" customWidth="1" outlineLevel="1"/>
    <col min="11" max="11" width="8.42578125" style="16" customWidth="1" collapsed="1"/>
    <col min="12" max="12" width="7.28515625" style="16" hidden="1" customWidth="1"/>
    <col min="13" max="13" width="8.140625" style="15" customWidth="1"/>
    <col min="14" max="14" width="8.42578125" style="9" hidden="1" customWidth="1"/>
    <col min="15" max="15" width="29.140625" style="15" customWidth="1"/>
    <col min="16" max="25" width="8.28515625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U1" s="98"/>
      <c r="V1" s="98"/>
      <c r="W1" s="99"/>
    </row>
    <row r="2" spans="1:2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U2" s="98"/>
      <c r="V2" s="98"/>
      <c r="W2" s="99"/>
    </row>
    <row r="3" spans="1:2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U3" s="98"/>
      <c r="V3" s="98"/>
      <c r="W3" s="99"/>
    </row>
    <row r="4" spans="1:2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U4" s="98"/>
      <c r="V4" s="98"/>
      <c r="W4" s="99"/>
    </row>
    <row r="5" spans="1:2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U5" s="98"/>
      <c r="V5" s="98"/>
      <c r="W5" s="99"/>
    </row>
    <row r="6" spans="1:2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U6" s="98"/>
      <c r="V6" s="98"/>
      <c r="W6" s="99"/>
    </row>
    <row r="7" spans="1:25" ht="12.75" customHeight="1" x14ac:dyDescent="0.2">
      <c r="A7" s="188" t="s">
        <v>45</v>
      </c>
      <c r="B7" s="188"/>
      <c r="C7" s="188"/>
      <c r="D7" s="188"/>
      <c r="F7" s="14"/>
      <c r="G7" s="1"/>
      <c r="H7" s="186"/>
      <c r="I7" s="186"/>
      <c r="J7" s="69"/>
      <c r="K7" s="190"/>
      <c r="L7" s="190"/>
      <c r="M7" s="190"/>
      <c r="O7" s="16"/>
      <c r="U7" s="98"/>
      <c r="V7" s="98"/>
      <c r="W7" s="99"/>
    </row>
    <row r="8" spans="1:25" ht="12.75" customHeight="1" x14ac:dyDescent="0.2">
      <c r="A8" s="188"/>
      <c r="B8" s="188"/>
      <c r="C8" s="188"/>
      <c r="D8" s="188"/>
      <c r="F8" s="14"/>
      <c r="G8" s="1"/>
      <c r="H8" s="185"/>
      <c r="I8" s="185"/>
      <c r="J8" s="66"/>
      <c r="O8" s="135" t="s">
        <v>461</v>
      </c>
      <c r="P8" s="116"/>
      <c r="Q8" s="116"/>
      <c r="U8" s="98"/>
      <c r="V8" s="98"/>
      <c r="W8" s="99"/>
    </row>
    <row r="9" spans="1:25" x14ac:dyDescent="0.2">
      <c r="A9" s="2" t="s">
        <v>252</v>
      </c>
      <c r="B9" s="2"/>
      <c r="C9" s="2"/>
      <c r="F9" s="14"/>
      <c r="G9" s="119" t="s">
        <v>50</v>
      </c>
      <c r="I9" s="116" t="s">
        <v>78</v>
      </c>
      <c r="K9" s="15"/>
      <c r="L9" s="15"/>
      <c r="M9" s="122" t="s">
        <v>377</v>
      </c>
      <c r="N9" s="15"/>
      <c r="O9" s="62" t="s">
        <v>80</v>
      </c>
      <c r="P9" s="15" t="s">
        <v>9</v>
      </c>
      <c r="Q9" s="61" t="s">
        <v>67</v>
      </c>
      <c r="R9" s="61" t="s">
        <v>68</v>
      </c>
      <c r="S9" s="61" t="s">
        <v>69</v>
      </c>
      <c r="T9" s="61">
        <v>1</v>
      </c>
      <c r="U9" s="61">
        <v>2</v>
      </c>
      <c r="V9" s="61" t="s">
        <v>24</v>
      </c>
      <c r="W9" s="61" t="s">
        <v>70</v>
      </c>
      <c r="X9" s="61" t="s">
        <v>71</v>
      </c>
      <c r="Y9" s="61" t="s">
        <v>72</v>
      </c>
    </row>
    <row r="10" spans="1:25" ht="15.75" x14ac:dyDescent="0.2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12</v>
      </c>
      <c r="L10" s="164" t="s">
        <v>5</v>
      </c>
      <c r="M10" s="182" t="s">
        <v>6</v>
      </c>
      <c r="N10" s="48" t="s">
        <v>7</v>
      </c>
      <c r="O10" s="183" t="s">
        <v>8</v>
      </c>
      <c r="Q10" s="81">
        <v>20010</v>
      </c>
      <c r="R10" s="81">
        <v>20515</v>
      </c>
      <c r="S10" s="82">
        <v>21415</v>
      </c>
      <c r="T10" s="82">
        <v>22415</v>
      </c>
      <c r="U10" s="82">
        <v>23415</v>
      </c>
      <c r="V10" s="82">
        <v>24515</v>
      </c>
      <c r="W10" s="82">
        <v>30015</v>
      </c>
      <c r="X10" s="82">
        <v>31515</v>
      </c>
      <c r="Y10" s="83">
        <v>33015</v>
      </c>
    </row>
    <row r="11" spans="1:25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38"/>
      <c r="M11" s="182"/>
      <c r="N11" s="48"/>
      <c r="O11" s="183"/>
      <c r="Q11" s="142"/>
      <c r="R11" s="142"/>
      <c r="S11" s="139"/>
      <c r="T11" s="139"/>
      <c r="U11" s="139"/>
      <c r="V11" s="139"/>
      <c r="W11" s="139"/>
      <c r="X11" s="139"/>
      <c r="Y11" s="139"/>
    </row>
    <row r="12" spans="1:25" ht="18.75" customHeight="1" x14ac:dyDescent="0.2">
      <c r="A12" s="77">
        <v>1</v>
      </c>
      <c r="B12" s="77">
        <v>1</v>
      </c>
      <c r="C12" s="77"/>
      <c r="D12" s="25" t="s">
        <v>199</v>
      </c>
      <c r="E12" s="28" t="s">
        <v>200</v>
      </c>
      <c r="F12" s="28" t="s">
        <v>91</v>
      </c>
      <c r="G12" s="25" t="s">
        <v>97</v>
      </c>
      <c r="H12" s="28" t="s">
        <v>87</v>
      </c>
      <c r="I12" s="19" t="s">
        <v>308</v>
      </c>
      <c r="J12" s="70">
        <v>21168</v>
      </c>
      <c r="K12" s="79" t="s">
        <v>515</v>
      </c>
      <c r="L12" s="29"/>
      <c r="M12" s="80" t="s">
        <v>91</v>
      </c>
      <c r="N12" s="19">
        <v>0</v>
      </c>
      <c r="O12" s="25" t="s">
        <v>201</v>
      </c>
      <c r="P12" s="160" t="s">
        <v>385</v>
      </c>
    </row>
    <row r="13" spans="1:25" ht="18.75" customHeight="1" x14ac:dyDescent="0.2">
      <c r="A13" s="77">
        <v>2</v>
      </c>
      <c r="B13" s="77">
        <v>2</v>
      </c>
      <c r="C13" s="77"/>
      <c r="D13" s="25" t="s">
        <v>221</v>
      </c>
      <c r="E13" s="28" t="s">
        <v>222</v>
      </c>
      <c r="F13" s="28" t="s">
        <v>91</v>
      </c>
      <c r="G13" s="25" t="s">
        <v>110</v>
      </c>
      <c r="H13" s="28" t="s">
        <v>87</v>
      </c>
      <c r="I13" s="19" t="s">
        <v>113</v>
      </c>
      <c r="J13" s="70">
        <v>21346</v>
      </c>
      <c r="K13" s="79" t="s">
        <v>516</v>
      </c>
      <c r="L13" s="29"/>
      <c r="M13" s="80" t="s">
        <v>91</v>
      </c>
      <c r="N13" s="19">
        <v>0</v>
      </c>
      <c r="O13" s="25" t="s">
        <v>124</v>
      </c>
      <c r="P13" s="165" t="s">
        <v>266</v>
      </c>
    </row>
    <row r="14" spans="1:25" ht="18.75" customHeight="1" x14ac:dyDescent="0.2">
      <c r="A14" s="77">
        <v>3</v>
      </c>
      <c r="B14" s="77">
        <v>3</v>
      </c>
      <c r="C14" s="77"/>
      <c r="D14" s="25" t="s">
        <v>151</v>
      </c>
      <c r="E14" s="28" t="s">
        <v>460</v>
      </c>
      <c r="F14" s="28" t="s">
        <v>22</v>
      </c>
      <c r="G14" s="25" t="s">
        <v>110</v>
      </c>
      <c r="H14" s="28" t="s">
        <v>87</v>
      </c>
      <c r="I14" s="19"/>
      <c r="J14" s="70">
        <v>22000</v>
      </c>
      <c r="K14" s="79" t="s">
        <v>517</v>
      </c>
      <c r="L14" s="29"/>
      <c r="M14" s="80" t="s">
        <v>22</v>
      </c>
      <c r="N14" s="19">
        <v>0</v>
      </c>
      <c r="O14" s="25" t="s">
        <v>153</v>
      </c>
      <c r="P14" s="165" t="s">
        <v>415</v>
      </c>
    </row>
    <row r="15" spans="1:25" ht="18.75" customHeight="1" x14ac:dyDescent="0.2">
      <c r="A15" s="77">
        <v>4</v>
      </c>
      <c r="B15" s="77">
        <v>4</v>
      </c>
      <c r="C15" s="77"/>
      <c r="D15" s="25" t="s">
        <v>295</v>
      </c>
      <c r="E15" s="28" t="s">
        <v>296</v>
      </c>
      <c r="F15" s="28" t="s">
        <v>23</v>
      </c>
      <c r="G15" s="25" t="s">
        <v>110</v>
      </c>
      <c r="H15" s="28" t="s">
        <v>87</v>
      </c>
      <c r="I15" s="19" t="s">
        <v>298</v>
      </c>
      <c r="J15" s="70">
        <v>23073</v>
      </c>
      <c r="K15" s="79" t="s">
        <v>518</v>
      </c>
      <c r="L15" s="29"/>
      <c r="M15" s="80" t="s">
        <v>23</v>
      </c>
      <c r="N15" s="19">
        <v>0</v>
      </c>
      <c r="O15" s="25" t="s">
        <v>297</v>
      </c>
      <c r="P15" s="165" t="s">
        <v>294</v>
      </c>
    </row>
    <row r="16" spans="1:25" ht="18.75" customHeight="1" x14ac:dyDescent="0.2">
      <c r="A16" s="77">
        <v>5</v>
      </c>
      <c r="B16" s="77">
        <v>5</v>
      </c>
      <c r="C16" s="77"/>
      <c r="D16" s="25" t="s">
        <v>148</v>
      </c>
      <c r="E16" s="28" t="s">
        <v>149</v>
      </c>
      <c r="F16" s="28" t="s">
        <v>23</v>
      </c>
      <c r="G16" s="25" t="s">
        <v>89</v>
      </c>
      <c r="H16" s="28" t="s">
        <v>87</v>
      </c>
      <c r="I16" s="19"/>
      <c r="J16" s="70">
        <v>23770</v>
      </c>
      <c r="K16" s="79" t="s">
        <v>519</v>
      </c>
      <c r="L16" s="166"/>
      <c r="M16" s="80" t="s">
        <v>24</v>
      </c>
      <c r="N16" s="19">
        <v>0</v>
      </c>
      <c r="O16" s="25" t="s">
        <v>92</v>
      </c>
      <c r="P16" s="165" t="s">
        <v>75</v>
      </c>
    </row>
    <row r="17" spans="1:3" x14ac:dyDescent="0.2">
      <c r="A17" s="16"/>
      <c r="B17" s="16"/>
      <c r="C17" s="16"/>
    </row>
    <row r="18" spans="1:3" x14ac:dyDescent="0.2">
      <c r="A18" s="16"/>
      <c r="B18" s="16"/>
      <c r="C18" s="16"/>
    </row>
    <row r="19" spans="1:3" x14ac:dyDescent="0.2">
      <c r="A19" s="16"/>
      <c r="B19" s="16"/>
      <c r="C19" s="16"/>
    </row>
    <row r="20" spans="1:3" x14ac:dyDescent="0.2">
      <c r="A20" s="16"/>
      <c r="B20" s="16"/>
      <c r="C20" s="16"/>
    </row>
    <row r="21" spans="1:3" x14ac:dyDescent="0.2">
      <c r="A21" s="16"/>
      <c r="B21" s="16"/>
      <c r="C21" s="16"/>
    </row>
  </sheetData>
  <sortState ref="A12:XFD16">
    <sortCondition ref="A12"/>
  </sortState>
  <mergeCells count="22">
    <mergeCell ref="A1:O1"/>
    <mergeCell ref="A2:O2"/>
    <mergeCell ref="A3:O3"/>
    <mergeCell ref="H8:I8"/>
    <mergeCell ref="K7:M7"/>
    <mergeCell ref="A8:D8"/>
    <mergeCell ref="H7:I7"/>
    <mergeCell ref="A4:O4"/>
    <mergeCell ref="A7:D7"/>
    <mergeCell ref="A6:O6"/>
    <mergeCell ref="A5:O5"/>
    <mergeCell ref="A10:A11"/>
    <mergeCell ref="B10:C10"/>
    <mergeCell ref="D10:D11"/>
    <mergeCell ref="E10:E11"/>
    <mergeCell ref="F10:F11"/>
    <mergeCell ref="O10:O11"/>
    <mergeCell ref="G10:G11"/>
    <mergeCell ref="H10:H11"/>
    <mergeCell ref="I10:I11"/>
    <mergeCell ref="K10:K11"/>
    <mergeCell ref="M10:M11"/>
  </mergeCells>
  <phoneticPr fontId="1" type="noConversion"/>
  <printOptions horizontalCentered="1"/>
  <pageMargins left="0" right="0" top="0.78740157480314965" bottom="0.19685039370078741" header="0" footer="0.51181102362204722"/>
  <pageSetup paperSize="9" scale="9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5" enableFormatConditionsCalculation="0">
    <tabColor indexed="15"/>
  </sheetPr>
  <dimension ref="A1:Z41"/>
  <sheetViews>
    <sheetView zoomScale="85" zoomScaleNormal="85" workbookViewId="0">
      <selection activeCell="D12" sqref="D12"/>
    </sheetView>
  </sheetViews>
  <sheetFormatPr defaultColWidth="8.28515625" defaultRowHeight="12.75" outlineLevelCol="1" x14ac:dyDescent="0.2"/>
  <cols>
    <col min="1" max="1" width="4.7109375" style="12" customWidth="1"/>
    <col min="2" max="2" width="5.28515625" style="12" bestFit="1" customWidth="1"/>
    <col min="3" max="3" width="6.5703125" style="12" bestFit="1" customWidth="1"/>
    <col min="4" max="4" width="23" style="15" customWidth="1"/>
    <col min="5" max="5" width="9.28515625" style="16" bestFit="1" customWidth="1"/>
    <col min="6" max="6" width="7.42578125" style="16" customWidth="1"/>
    <col min="7" max="7" width="19.85546875" style="15" bestFit="1" customWidth="1"/>
    <col min="8" max="8" width="7.42578125" style="15" customWidth="1"/>
    <col min="9" max="9" width="18.28515625" style="15" customWidth="1"/>
    <col min="10" max="10" width="15" style="15" hidden="1" customWidth="1" outlineLevel="1"/>
    <col min="11" max="11" width="13.85546875" style="16" customWidth="1" collapsed="1"/>
    <col min="12" max="12" width="8.140625" style="15" customWidth="1"/>
    <col min="13" max="13" width="8.42578125" style="9" hidden="1" customWidth="1"/>
    <col min="14" max="14" width="32.42578125" style="15" customWidth="1"/>
    <col min="15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U1" s="98"/>
      <c r="V1" s="98"/>
      <c r="W1" s="99"/>
    </row>
    <row r="2" spans="1:2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U2" s="98"/>
      <c r="V2" s="98"/>
      <c r="W2" s="99"/>
    </row>
    <row r="3" spans="1:2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U3" s="98"/>
      <c r="V3" s="98"/>
      <c r="W3" s="99"/>
    </row>
    <row r="4" spans="1:2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U4" s="98"/>
      <c r="V4" s="98"/>
      <c r="W4" s="99"/>
    </row>
    <row r="5" spans="1:2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U5" s="98"/>
      <c r="V5" s="98"/>
      <c r="W5" s="99"/>
    </row>
    <row r="6" spans="1:2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U6" s="98"/>
      <c r="V6" s="98"/>
      <c r="W6" s="99"/>
    </row>
    <row r="7" spans="1:25" ht="12.75" customHeight="1" x14ac:dyDescent="0.2">
      <c r="A7" s="188" t="s">
        <v>2</v>
      </c>
      <c r="B7" s="188"/>
      <c r="C7" s="188"/>
      <c r="D7" s="188"/>
      <c r="F7" s="14"/>
      <c r="G7" s="1"/>
      <c r="H7" s="186"/>
      <c r="I7" s="186"/>
      <c r="J7" s="69"/>
      <c r="K7" s="190"/>
      <c r="L7" s="190"/>
      <c r="U7" s="98"/>
      <c r="V7" s="98"/>
      <c r="W7" s="99"/>
    </row>
    <row r="8" spans="1:25" ht="12.75" customHeight="1" x14ac:dyDescent="0.2">
      <c r="A8" s="188"/>
      <c r="B8" s="188"/>
      <c r="C8" s="188"/>
      <c r="D8" s="188"/>
      <c r="F8" s="14"/>
      <c r="G8" s="1"/>
      <c r="H8" s="185"/>
      <c r="I8" s="185"/>
      <c r="J8" s="66"/>
      <c r="K8" s="190"/>
      <c r="L8" s="190"/>
      <c r="N8" s="135" t="s">
        <v>461</v>
      </c>
      <c r="U8" s="98"/>
      <c r="V8" s="98"/>
      <c r="W8" s="99"/>
    </row>
    <row r="9" spans="1:25" ht="13.5" customHeight="1" thickBot="1" x14ac:dyDescent="0.25">
      <c r="A9" s="2" t="s">
        <v>252</v>
      </c>
      <c r="B9" s="2"/>
      <c r="C9" s="2"/>
      <c r="G9" s="123" t="s">
        <v>50</v>
      </c>
      <c r="I9" s="117" t="s">
        <v>79</v>
      </c>
      <c r="J9" s="66"/>
      <c r="L9" s="121" t="s">
        <v>380</v>
      </c>
      <c r="M9" s="16"/>
      <c r="N9" s="62" t="s">
        <v>80</v>
      </c>
      <c r="O9" s="15" t="s">
        <v>9</v>
      </c>
      <c r="Q9" s="85" t="s">
        <v>67</v>
      </c>
      <c r="R9" s="85" t="s">
        <v>68</v>
      </c>
      <c r="S9" s="85" t="s">
        <v>69</v>
      </c>
      <c r="T9" s="85">
        <v>1</v>
      </c>
      <c r="U9" s="85">
        <v>2</v>
      </c>
      <c r="V9" s="85" t="s">
        <v>24</v>
      </c>
      <c r="W9" s="85" t="s">
        <v>70</v>
      </c>
      <c r="X9" s="85" t="s">
        <v>71</v>
      </c>
      <c r="Y9" s="85" t="s">
        <v>72</v>
      </c>
    </row>
    <row r="10" spans="1:25" ht="15.75" customHeight="1" x14ac:dyDescent="0.2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12</v>
      </c>
      <c r="L10" s="191" t="s">
        <v>6</v>
      </c>
      <c r="M10" s="48" t="s">
        <v>7</v>
      </c>
      <c r="N10" s="183" t="s">
        <v>8</v>
      </c>
      <c r="Q10" s="90">
        <v>40574</v>
      </c>
      <c r="R10" s="91">
        <v>41724</v>
      </c>
      <c r="S10" s="91">
        <v>43524</v>
      </c>
      <c r="T10" s="91">
        <v>45524</v>
      </c>
      <c r="U10" s="91">
        <v>51524</v>
      </c>
      <c r="V10" s="91">
        <v>54024</v>
      </c>
      <c r="W10" s="91">
        <v>60524</v>
      </c>
      <c r="X10" s="91">
        <v>62524</v>
      </c>
      <c r="Y10" s="92">
        <v>71024</v>
      </c>
    </row>
    <row r="11" spans="1:25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92"/>
      <c r="M11" s="48"/>
      <c r="N11" s="183"/>
      <c r="Q11" s="142"/>
      <c r="R11" s="139"/>
      <c r="S11" s="139"/>
      <c r="T11" s="139"/>
      <c r="U11" s="139"/>
      <c r="V11" s="139"/>
      <c r="W11" s="139"/>
      <c r="X11" s="139"/>
      <c r="Y11" s="139"/>
    </row>
    <row r="12" spans="1:25" ht="22.5" x14ac:dyDescent="0.2">
      <c r="A12" s="77">
        <v>1</v>
      </c>
      <c r="B12" s="77"/>
      <c r="C12" s="77"/>
      <c r="D12" s="25" t="s">
        <v>151</v>
      </c>
      <c r="E12" s="28" t="s">
        <v>152</v>
      </c>
      <c r="F12" s="28" t="s">
        <v>22</v>
      </c>
      <c r="G12" s="25" t="s">
        <v>110</v>
      </c>
      <c r="H12" s="28" t="s">
        <v>87</v>
      </c>
      <c r="I12" s="19" t="s">
        <v>154</v>
      </c>
      <c r="J12" s="70">
        <v>44606</v>
      </c>
      <c r="K12" s="79" t="s">
        <v>512</v>
      </c>
      <c r="L12" s="80" t="s">
        <v>22</v>
      </c>
      <c r="M12" s="19">
        <v>0</v>
      </c>
      <c r="N12" s="25" t="s">
        <v>153</v>
      </c>
      <c r="O12" s="6" t="s">
        <v>415</v>
      </c>
    </row>
    <row r="13" spans="1:25" x14ac:dyDescent="0.2">
      <c r="A13" s="77">
        <v>2</v>
      </c>
      <c r="B13" s="77"/>
      <c r="C13" s="77"/>
      <c r="D13" s="25" t="s">
        <v>156</v>
      </c>
      <c r="E13" s="28" t="s">
        <v>157</v>
      </c>
      <c r="F13" s="28" t="s">
        <v>91</v>
      </c>
      <c r="G13" s="25" t="s">
        <v>133</v>
      </c>
      <c r="H13" s="28" t="s">
        <v>88</v>
      </c>
      <c r="I13" s="19" t="s">
        <v>139</v>
      </c>
      <c r="J13" s="70">
        <v>45644</v>
      </c>
      <c r="K13" s="79" t="s">
        <v>513</v>
      </c>
      <c r="L13" s="80" t="s">
        <v>23</v>
      </c>
      <c r="M13" s="19">
        <v>0</v>
      </c>
      <c r="N13" s="25" t="s">
        <v>138</v>
      </c>
      <c r="O13" s="169" t="s">
        <v>284</v>
      </c>
    </row>
    <row r="14" spans="1:25" x14ac:dyDescent="0.2">
      <c r="A14" s="77">
        <v>3</v>
      </c>
      <c r="B14" s="77"/>
      <c r="C14" s="77"/>
      <c r="D14" s="25" t="s">
        <v>295</v>
      </c>
      <c r="E14" s="28" t="s">
        <v>296</v>
      </c>
      <c r="F14" s="28" t="s">
        <v>23</v>
      </c>
      <c r="G14" s="25" t="s">
        <v>110</v>
      </c>
      <c r="H14" s="28" t="s">
        <v>87</v>
      </c>
      <c r="I14" s="19" t="s">
        <v>298</v>
      </c>
      <c r="J14" s="70">
        <v>51419</v>
      </c>
      <c r="K14" s="79" t="s">
        <v>514</v>
      </c>
      <c r="L14" s="80" t="s">
        <v>23</v>
      </c>
      <c r="M14" s="19">
        <v>0</v>
      </c>
      <c r="N14" s="25" t="s">
        <v>297</v>
      </c>
      <c r="O14" s="8" t="s">
        <v>294</v>
      </c>
    </row>
    <row r="15" spans="1:25" x14ac:dyDescent="0.2">
      <c r="A15" s="77"/>
      <c r="B15" s="77"/>
      <c r="C15" s="77"/>
      <c r="D15" s="25"/>
      <c r="E15" s="28"/>
      <c r="F15" s="28"/>
      <c r="G15" s="25"/>
      <c r="H15" s="28"/>
      <c r="I15" s="19"/>
      <c r="J15" s="70"/>
      <c r="K15" s="79"/>
      <c r="L15" s="80"/>
      <c r="M15" s="19"/>
      <c r="N15" s="25"/>
      <c r="O15" s="8"/>
    </row>
    <row r="16" spans="1:25" x14ac:dyDescent="0.2">
      <c r="A16" s="28"/>
      <c r="B16" s="28"/>
      <c r="C16" s="28"/>
    </row>
    <row r="17" spans="1:3" x14ac:dyDescent="0.2">
      <c r="A17" s="28"/>
      <c r="B17" s="28"/>
      <c r="C17" s="28"/>
    </row>
    <row r="18" spans="1:3" x14ac:dyDescent="0.2">
      <c r="A18" s="28"/>
      <c r="B18" s="28"/>
      <c r="C18" s="28"/>
    </row>
    <row r="19" spans="1:3" x14ac:dyDescent="0.2">
      <c r="A19" s="28"/>
      <c r="B19" s="28"/>
      <c r="C19" s="28"/>
    </row>
    <row r="20" spans="1:3" x14ac:dyDescent="0.2">
      <c r="A20" s="28"/>
      <c r="B20" s="28"/>
      <c r="C20" s="28"/>
    </row>
    <row r="21" spans="1:3" x14ac:dyDescent="0.2">
      <c r="A21" s="28"/>
      <c r="B21" s="28"/>
      <c r="C21" s="28"/>
    </row>
    <row r="22" spans="1:3" x14ac:dyDescent="0.2">
      <c r="A22" s="16"/>
      <c r="B22" s="16"/>
      <c r="C22" s="16"/>
    </row>
    <row r="23" spans="1:3" x14ac:dyDescent="0.2">
      <c r="A23" s="16"/>
      <c r="B23" s="16"/>
      <c r="C23" s="16"/>
    </row>
    <row r="24" spans="1:3" x14ac:dyDescent="0.2">
      <c r="A24" s="16"/>
      <c r="B24" s="16"/>
      <c r="C24" s="16"/>
    </row>
    <row r="25" spans="1:3" x14ac:dyDescent="0.2">
      <c r="A25" s="16"/>
      <c r="B25" s="16"/>
      <c r="C25" s="16"/>
    </row>
    <row r="26" spans="1:3" x14ac:dyDescent="0.2">
      <c r="A26" s="16"/>
      <c r="B26" s="16"/>
      <c r="C26" s="16"/>
    </row>
    <row r="27" spans="1:3" x14ac:dyDescent="0.2">
      <c r="A27" s="16"/>
      <c r="B27" s="16"/>
      <c r="C27" s="16"/>
    </row>
    <row r="28" spans="1:3" x14ac:dyDescent="0.2">
      <c r="A28" s="16"/>
      <c r="B28" s="16"/>
      <c r="C28" s="16"/>
    </row>
    <row r="29" spans="1:3" x14ac:dyDescent="0.2">
      <c r="A29" s="16"/>
      <c r="B29" s="16"/>
      <c r="C29" s="16"/>
    </row>
    <row r="30" spans="1:3" x14ac:dyDescent="0.2">
      <c r="A30" s="16"/>
      <c r="B30" s="16"/>
      <c r="C30" s="16"/>
    </row>
    <row r="31" spans="1:3" x14ac:dyDescent="0.2">
      <c r="A31" s="16"/>
      <c r="B31" s="16"/>
      <c r="C31" s="16"/>
    </row>
    <row r="32" spans="1:3" x14ac:dyDescent="0.2">
      <c r="A32" s="16"/>
      <c r="B32" s="16"/>
      <c r="C32" s="16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  <row r="35" spans="1:3" x14ac:dyDescent="0.2">
      <c r="A35" s="16"/>
      <c r="B35" s="16"/>
      <c r="C35" s="16"/>
    </row>
    <row r="36" spans="1:3" x14ac:dyDescent="0.2">
      <c r="A36" s="16"/>
      <c r="B36" s="16"/>
      <c r="C36" s="16"/>
    </row>
    <row r="37" spans="1:3" x14ac:dyDescent="0.2">
      <c r="A37" s="16"/>
      <c r="B37" s="16"/>
      <c r="C37" s="16"/>
    </row>
    <row r="38" spans="1:3" x14ac:dyDescent="0.2">
      <c r="A38" s="16"/>
      <c r="B38" s="16"/>
      <c r="C38" s="16"/>
    </row>
    <row r="39" spans="1:3" x14ac:dyDescent="0.2">
      <c r="A39" s="16"/>
      <c r="B39" s="16"/>
      <c r="C39" s="16"/>
    </row>
    <row r="40" spans="1:3" x14ac:dyDescent="0.2">
      <c r="A40" s="16"/>
      <c r="B40" s="16"/>
      <c r="C40" s="16"/>
    </row>
    <row r="41" spans="1:3" x14ac:dyDescent="0.2">
      <c r="A41" s="16"/>
      <c r="B41" s="16"/>
      <c r="C41" s="16"/>
    </row>
  </sheetData>
  <sortState ref="A12:XFD14">
    <sortCondition ref="A12"/>
  </sortState>
  <mergeCells count="23">
    <mergeCell ref="A1:N1"/>
    <mergeCell ref="A2:N2"/>
    <mergeCell ref="A3:N3"/>
    <mergeCell ref="A6:N6"/>
    <mergeCell ref="A4:N4"/>
    <mergeCell ref="A8:D8"/>
    <mergeCell ref="H8:I8"/>
    <mergeCell ref="K8:L8"/>
    <mergeCell ref="A5:N5"/>
    <mergeCell ref="H7:I7"/>
    <mergeCell ref="A7:D7"/>
    <mergeCell ref="K7:L7"/>
    <mergeCell ref="A10:A11"/>
    <mergeCell ref="B10:C10"/>
    <mergeCell ref="D10:D11"/>
    <mergeCell ref="E10:E11"/>
    <mergeCell ref="F10:F11"/>
    <mergeCell ref="N10:N11"/>
    <mergeCell ref="L10:L11"/>
    <mergeCell ref="G10:G11"/>
    <mergeCell ref="H10:H11"/>
    <mergeCell ref="I10:I11"/>
    <mergeCell ref="K10:K11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 enableFormatConditionsCalculation="0">
    <tabColor indexed="15"/>
  </sheetPr>
  <dimension ref="A1:Z47"/>
  <sheetViews>
    <sheetView topLeftCell="A3" workbookViewId="0">
      <selection activeCell="D13" sqref="D13"/>
    </sheetView>
  </sheetViews>
  <sheetFormatPr defaultColWidth="8.28515625" defaultRowHeight="12.75" outlineLevelCol="1" x14ac:dyDescent="0.2"/>
  <cols>
    <col min="1" max="1" width="5" style="12" customWidth="1"/>
    <col min="2" max="2" width="5" style="12" bestFit="1" customWidth="1"/>
    <col min="3" max="3" width="6.140625" style="12" bestFit="1" customWidth="1"/>
    <col min="4" max="4" width="23" style="15" customWidth="1"/>
    <col min="5" max="5" width="9.28515625" style="16" bestFit="1" customWidth="1"/>
    <col min="6" max="6" width="7.42578125" style="16" customWidth="1"/>
    <col min="7" max="7" width="19" style="15" customWidth="1"/>
    <col min="8" max="8" width="8.28515625" style="15" customWidth="1"/>
    <col min="9" max="9" width="15" style="15" customWidth="1"/>
    <col min="10" max="10" width="15" style="15" hidden="1" customWidth="1" outlineLevel="1"/>
    <col min="11" max="11" width="12.28515625" style="16" customWidth="1" collapsed="1"/>
    <col min="12" max="12" width="8.140625" style="15" customWidth="1"/>
    <col min="13" max="13" width="8.42578125" style="9" hidden="1" customWidth="1"/>
    <col min="14" max="14" width="24.5703125" style="15" customWidth="1"/>
    <col min="15" max="16" width="0" style="15" hidden="1" customWidth="1" outlineLevel="1"/>
    <col min="17" max="17" width="9.5703125" style="15" hidden="1" customWidth="1" outlineLevel="1"/>
    <col min="18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U1" s="98"/>
      <c r="V1" s="98"/>
      <c r="W1" s="99"/>
    </row>
    <row r="2" spans="1:2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U2" s="98"/>
      <c r="V2" s="98"/>
      <c r="W2" s="99"/>
    </row>
    <row r="3" spans="1:2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U3" s="98"/>
      <c r="V3" s="98"/>
      <c r="W3" s="99"/>
    </row>
    <row r="4" spans="1:2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U4" s="98"/>
      <c r="V4" s="98"/>
      <c r="W4" s="99"/>
    </row>
    <row r="5" spans="1:2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U5" s="98"/>
      <c r="V5" s="98"/>
      <c r="W5" s="99"/>
    </row>
    <row r="6" spans="1:2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U6" s="98"/>
      <c r="V6" s="98"/>
      <c r="W6" s="99"/>
    </row>
    <row r="7" spans="1:25" ht="12.75" customHeight="1" x14ac:dyDescent="0.2">
      <c r="A7" s="188" t="s">
        <v>60</v>
      </c>
      <c r="B7" s="188"/>
      <c r="C7" s="188"/>
      <c r="D7" s="188"/>
      <c r="F7" s="14"/>
      <c r="G7" s="1"/>
      <c r="H7" s="186"/>
      <c r="I7" s="186"/>
      <c r="J7" s="69"/>
      <c r="K7" s="190"/>
      <c r="L7" s="190"/>
      <c r="U7" s="98"/>
      <c r="V7" s="98"/>
      <c r="W7" s="99"/>
    </row>
    <row r="8" spans="1:25" ht="12.75" customHeight="1" x14ac:dyDescent="0.2">
      <c r="A8" s="188"/>
      <c r="B8" s="188"/>
      <c r="C8" s="188"/>
      <c r="D8" s="188"/>
      <c r="F8" s="14"/>
      <c r="G8" s="1"/>
      <c r="H8" s="185"/>
      <c r="I8" s="185"/>
      <c r="J8" s="66"/>
      <c r="K8" s="190"/>
      <c r="L8" s="190"/>
      <c r="N8" s="135" t="s">
        <v>461</v>
      </c>
      <c r="U8" s="98"/>
      <c r="V8" s="98"/>
      <c r="W8" s="99"/>
    </row>
    <row r="9" spans="1:25" ht="13.5" customHeight="1" thickBot="1" x14ac:dyDescent="0.25">
      <c r="A9" s="2" t="s">
        <v>252</v>
      </c>
      <c r="B9" s="2"/>
      <c r="C9" s="2"/>
      <c r="F9" s="14"/>
      <c r="G9" s="119" t="s">
        <v>50</v>
      </c>
      <c r="I9" s="117" t="s">
        <v>77</v>
      </c>
      <c r="J9" s="66"/>
      <c r="L9" s="121" t="s">
        <v>375</v>
      </c>
      <c r="M9" s="16"/>
      <c r="N9" s="62" t="s">
        <v>80</v>
      </c>
      <c r="O9" s="15" t="s">
        <v>9</v>
      </c>
      <c r="Q9" s="85" t="s">
        <v>67</v>
      </c>
      <c r="R9" s="85" t="s">
        <v>68</v>
      </c>
      <c r="S9" s="85" t="s">
        <v>69</v>
      </c>
      <c r="T9" s="85">
        <v>1</v>
      </c>
      <c r="U9" s="85">
        <v>2</v>
      </c>
      <c r="V9" s="85" t="s">
        <v>24</v>
      </c>
      <c r="W9" s="85" t="s">
        <v>70</v>
      </c>
      <c r="X9" s="85" t="s">
        <v>71</v>
      </c>
      <c r="Y9" s="85" t="s">
        <v>72</v>
      </c>
    </row>
    <row r="10" spans="1:25" ht="16.5" thickBot="1" x14ac:dyDescent="0.25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12</v>
      </c>
      <c r="L10" s="191" t="s">
        <v>6</v>
      </c>
      <c r="M10" s="48" t="s">
        <v>7</v>
      </c>
      <c r="N10" s="183" t="s">
        <v>8</v>
      </c>
      <c r="Q10" s="93">
        <v>152015</v>
      </c>
      <c r="R10" s="93">
        <v>161015</v>
      </c>
      <c r="S10" s="112">
        <v>170015</v>
      </c>
      <c r="T10" s="112">
        <v>181015</v>
      </c>
      <c r="U10" s="112">
        <v>194015</v>
      </c>
      <c r="V10" s="112">
        <v>212015</v>
      </c>
      <c r="W10" s="112">
        <v>230015</v>
      </c>
      <c r="X10" s="112">
        <v>243015</v>
      </c>
      <c r="Y10" s="94"/>
    </row>
    <row r="11" spans="1:25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92"/>
      <c r="M11" s="48"/>
      <c r="N11" s="183"/>
      <c r="Q11" s="142"/>
      <c r="R11" s="142"/>
      <c r="S11" s="139"/>
      <c r="T11" s="139"/>
      <c r="U11" s="139"/>
      <c r="V11" s="139"/>
      <c r="W11" s="139"/>
      <c r="X11" s="139"/>
      <c r="Y11" s="143"/>
    </row>
    <row r="12" spans="1:25" ht="19.5" customHeight="1" x14ac:dyDescent="0.2">
      <c r="A12" s="77">
        <v>1</v>
      </c>
      <c r="B12" s="77"/>
      <c r="C12" s="77">
        <v>1</v>
      </c>
      <c r="D12" s="25" t="s">
        <v>156</v>
      </c>
      <c r="E12" s="28" t="s">
        <v>157</v>
      </c>
      <c r="F12" s="28" t="s">
        <v>91</v>
      </c>
      <c r="G12" s="25" t="s">
        <v>133</v>
      </c>
      <c r="H12" s="28" t="s">
        <v>88</v>
      </c>
      <c r="I12" s="19" t="s">
        <v>139</v>
      </c>
      <c r="J12" s="70">
        <v>185392</v>
      </c>
      <c r="K12" s="79" t="s">
        <v>511</v>
      </c>
      <c r="L12" s="80" t="s">
        <v>23</v>
      </c>
      <c r="M12" s="19">
        <v>0</v>
      </c>
      <c r="N12" s="25" t="s">
        <v>138</v>
      </c>
      <c r="O12" s="157" t="s">
        <v>284</v>
      </c>
    </row>
    <row r="13" spans="1:25" ht="22.5" x14ac:dyDescent="0.2">
      <c r="A13" s="77"/>
      <c r="B13" s="77"/>
      <c r="C13" s="77"/>
      <c r="D13" s="25" t="s">
        <v>158</v>
      </c>
      <c r="E13" s="28" t="s">
        <v>283</v>
      </c>
      <c r="F13" s="28" t="s">
        <v>22</v>
      </c>
      <c r="G13" s="25" t="s">
        <v>110</v>
      </c>
      <c r="H13" s="28" t="s">
        <v>87</v>
      </c>
      <c r="I13" s="19" t="s">
        <v>281</v>
      </c>
      <c r="J13" s="70"/>
      <c r="K13" s="79" t="s">
        <v>386</v>
      </c>
      <c r="L13" s="80"/>
      <c r="M13" s="19">
        <v>0</v>
      </c>
      <c r="N13" s="25" t="s">
        <v>111</v>
      </c>
      <c r="O13" s="157" t="s">
        <v>282</v>
      </c>
    </row>
    <row r="14" spans="1:25" x14ac:dyDescent="0.2">
      <c r="A14" s="28"/>
      <c r="B14" s="28"/>
      <c r="C14" s="28"/>
    </row>
    <row r="15" spans="1:25" x14ac:dyDescent="0.2">
      <c r="A15" s="28"/>
      <c r="B15" s="28"/>
      <c r="C15" s="28"/>
    </row>
    <row r="16" spans="1:25" x14ac:dyDescent="0.2">
      <c r="A16" s="28"/>
      <c r="B16" s="28"/>
      <c r="C16" s="28"/>
    </row>
    <row r="17" spans="1:3" x14ac:dyDescent="0.2">
      <c r="A17" s="28"/>
      <c r="B17" s="28"/>
      <c r="C17" s="28"/>
    </row>
    <row r="18" spans="1:3" x14ac:dyDescent="0.2">
      <c r="A18" s="28"/>
      <c r="B18" s="28"/>
      <c r="C18" s="28"/>
    </row>
    <row r="19" spans="1:3" x14ac:dyDescent="0.2">
      <c r="A19" s="28"/>
      <c r="B19" s="28"/>
      <c r="C19" s="28"/>
    </row>
    <row r="20" spans="1:3" x14ac:dyDescent="0.2">
      <c r="A20" s="28"/>
      <c r="B20" s="28"/>
      <c r="C20" s="28"/>
    </row>
    <row r="21" spans="1:3" x14ac:dyDescent="0.2">
      <c r="A21" s="28"/>
      <c r="B21" s="28"/>
      <c r="C21" s="28"/>
    </row>
    <row r="22" spans="1:3" x14ac:dyDescent="0.2">
      <c r="A22" s="28"/>
      <c r="B22" s="28"/>
      <c r="C22" s="28"/>
    </row>
    <row r="23" spans="1:3" x14ac:dyDescent="0.2">
      <c r="A23" s="28"/>
      <c r="B23" s="28"/>
      <c r="C23" s="28"/>
    </row>
    <row r="24" spans="1:3" x14ac:dyDescent="0.2">
      <c r="A24" s="28"/>
      <c r="B24" s="28"/>
      <c r="C24" s="28"/>
    </row>
    <row r="25" spans="1:3" x14ac:dyDescent="0.2">
      <c r="A25" s="28"/>
      <c r="B25" s="28"/>
      <c r="C25" s="28"/>
    </row>
    <row r="26" spans="1:3" x14ac:dyDescent="0.2">
      <c r="A26" s="28"/>
      <c r="B26" s="28"/>
      <c r="C26" s="28"/>
    </row>
    <row r="27" spans="1:3" x14ac:dyDescent="0.2">
      <c r="A27" s="28"/>
      <c r="B27" s="28"/>
      <c r="C27" s="28"/>
    </row>
    <row r="28" spans="1:3" x14ac:dyDescent="0.2">
      <c r="A28" s="16"/>
      <c r="B28" s="16"/>
      <c r="C28" s="16"/>
    </row>
    <row r="29" spans="1:3" x14ac:dyDescent="0.2">
      <c r="A29" s="16"/>
      <c r="B29" s="16"/>
      <c r="C29" s="16"/>
    </row>
    <row r="30" spans="1:3" x14ac:dyDescent="0.2">
      <c r="A30" s="16"/>
      <c r="B30" s="16"/>
      <c r="C30" s="16"/>
    </row>
    <row r="31" spans="1:3" x14ac:dyDescent="0.2">
      <c r="A31" s="16"/>
      <c r="B31" s="16"/>
      <c r="C31" s="16"/>
    </row>
    <row r="32" spans="1:3" x14ac:dyDescent="0.2">
      <c r="A32" s="16"/>
      <c r="B32" s="16"/>
      <c r="C32" s="16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  <row r="35" spans="1:3" x14ac:dyDescent="0.2">
      <c r="A35" s="16"/>
      <c r="B35" s="16"/>
      <c r="C35" s="16"/>
    </row>
    <row r="36" spans="1:3" x14ac:dyDescent="0.2">
      <c r="A36" s="16"/>
      <c r="B36" s="16"/>
      <c r="C36" s="16"/>
    </row>
    <row r="37" spans="1:3" x14ac:dyDescent="0.2">
      <c r="A37" s="16"/>
      <c r="B37" s="16"/>
      <c r="C37" s="16"/>
    </row>
    <row r="38" spans="1:3" x14ac:dyDescent="0.2">
      <c r="A38" s="16"/>
      <c r="B38" s="16"/>
      <c r="C38" s="16"/>
    </row>
    <row r="39" spans="1:3" x14ac:dyDescent="0.2">
      <c r="A39" s="16"/>
      <c r="B39" s="16"/>
      <c r="C39" s="16"/>
    </row>
    <row r="40" spans="1:3" x14ac:dyDescent="0.2">
      <c r="A40" s="16"/>
      <c r="B40" s="16"/>
      <c r="C40" s="16"/>
    </row>
    <row r="41" spans="1:3" x14ac:dyDescent="0.2">
      <c r="A41" s="16"/>
      <c r="B41" s="16"/>
      <c r="C41" s="16"/>
    </row>
    <row r="42" spans="1:3" x14ac:dyDescent="0.2">
      <c r="A42" s="16"/>
      <c r="B42" s="16"/>
      <c r="C42" s="16"/>
    </row>
    <row r="43" spans="1:3" x14ac:dyDescent="0.2">
      <c r="A43" s="16"/>
      <c r="B43" s="16"/>
      <c r="C43" s="16"/>
    </row>
    <row r="44" spans="1:3" x14ac:dyDescent="0.2">
      <c r="A44" s="16"/>
      <c r="B44" s="16"/>
      <c r="C44" s="16"/>
    </row>
    <row r="45" spans="1:3" x14ac:dyDescent="0.2">
      <c r="A45" s="16"/>
      <c r="B45" s="16"/>
      <c r="C45" s="16"/>
    </row>
    <row r="46" spans="1:3" x14ac:dyDescent="0.2">
      <c r="A46" s="16"/>
      <c r="B46" s="16"/>
      <c r="C46" s="16"/>
    </row>
    <row r="47" spans="1:3" x14ac:dyDescent="0.2">
      <c r="A47" s="16"/>
      <c r="B47" s="16"/>
      <c r="C47" s="16"/>
    </row>
  </sheetData>
  <customSheetViews>
    <customSheetView guid="{B28A55F2-F506-44F5-8B45-C06C81F4E83D}" showRuler="0">
      <selection activeCell="K1" sqref="K1:K3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23">
    <mergeCell ref="A7:D7"/>
    <mergeCell ref="H7:I7"/>
    <mergeCell ref="K7:L7"/>
    <mergeCell ref="A8:D8"/>
    <mergeCell ref="H8:I8"/>
    <mergeCell ref="K8:L8"/>
    <mergeCell ref="A4:N4"/>
    <mergeCell ref="A1:N1"/>
    <mergeCell ref="A2:N2"/>
    <mergeCell ref="A3:N3"/>
    <mergeCell ref="A6:N6"/>
    <mergeCell ref="A5:N5"/>
    <mergeCell ref="A10:A11"/>
    <mergeCell ref="B10:C10"/>
    <mergeCell ref="D10:D11"/>
    <mergeCell ref="E10:E11"/>
    <mergeCell ref="F10:F11"/>
    <mergeCell ref="N10:N11"/>
    <mergeCell ref="G10:G11"/>
    <mergeCell ref="H10:H11"/>
    <mergeCell ref="I10:I11"/>
    <mergeCell ref="K10:K11"/>
    <mergeCell ref="L10:L11"/>
  </mergeCells>
  <phoneticPr fontId="1" type="noConversion"/>
  <printOptions horizontalCentered="1"/>
  <pageMargins left="0.26" right="0.25" top="0.78740157480314965" bottom="0.39370078740157483" header="0.51181102362204722" footer="0.51181102362204722"/>
  <pageSetup paperSize="9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Z35"/>
  <sheetViews>
    <sheetView topLeftCell="A7" workbookViewId="0">
      <selection activeCell="H23" sqref="H23"/>
    </sheetView>
  </sheetViews>
  <sheetFormatPr defaultColWidth="8.28515625" defaultRowHeight="12.75" outlineLevelCol="1" x14ac:dyDescent="0.2"/>
  <cols>
    <col min="1" max="1" width="4.28515625" style="12" customWidth="1"/>
    <col min="2" max="2" width="5" style="12" bestFit="1" customWidth="1"/>
    <col min="3" max="3" width="6.140625" style="12" bestFit="1" customWidth="1"/>
    <col min="4" max="4" width="23" style="15" customWidth="1"/>
    <col min="5" max="5" width="9.28515625" style="16" bestFit="1" customWidth="1"/>
    <col min="6" max="6" width="7.42578125" style="16" customWidth="1"/>
    <col min="7" max="7" width="19" style="15" customWidth="1"/>
    <col min="8" max="8" width="8.28515625" style="15" customWidth="1"/>
    <col min="9" max="9" width="15" style="15" customWidth="1"/>
    <col min="10" max="10" width="15" style="15" hidden="1" customWidth="1" outlineLevel="1"/>
    <col min="11" max="11" width="12.28515625" style="16" customWidth="1" collapsed="1"/>
    <col min="12" max="12" width="8.140625" style="15" customWidth="1"/>
    <col min="13" max="13" width="8.42578125" style="9" hidden="1" customWidth="1"/>
    <col min="14" max="14" width="24.5703125" style="15" customWidth="1"/>
    <col min="15" max="16" width="0" style="15" hidden="1" customWidth="1" outlineLevel="1"/>
    <col min="17" max="17" width="9.5703125" style="15" hidden="1" customWidth="1" outlineLevel="1"/>
    <col min="18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U1" s="98"/>
      <c r="V1" s="98"/>
      <c r="W1" s="99"/>
    </row>
    <row r="2" spans="1:2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U2" s="98"/>
      <c r="V2" s="98"/>
      <c r="W2" s="99"/>
    </row>
    <row r="3" spans="1:2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U3" s="98"/>
      <c r="V3" s="98"/>
      <c r="W3" s="99"/>
    </row>
    <row r="4" spans="1:2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U4" s="98"/>
      <c r="V4" s="98"/>
      <c r="W4" s="99"/>
    </row>
    <row r="5" spans="1:2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U5" s="98"/>
      <c r="V5" s="98"/>
      <c r="W5" s="99"/>
    </row>
    <row r="6" spans="1:2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U6" s="98"/>
      <c r="V6" s="98"/>
      <c r="W6" s="99"/>
    </row>
    <row r="7" spans="1:25" ht="12.75" customHeight="1" x14ac:dyDescent="0.2">
      <c r="A7" s="188" t="s">
        <v>73</v>
      </c>
      <c r="B7" s="188"/>
      <c r="C7" s="188"/>
      <c r="D7" s="188"/>
      <c r="F7" s="14"/>
      <c r="G7" s="1"/>
      <c r="H7" s="186"/>
      <c r="I7" s="186"/>
      <c r="J7" s="110"/>
      <c r="K7" s="190"/>
      <c r="L7" s="190"/>
      <c r="U7" s="98"/>
      <c r="V7" s="98"/>
      <c r="W7" s="99"/>
    </row>
    <row r="8" spans="1:25" ht="12.75" customHeight="1" x14ac:dyDescent="0.2">
      <c r="A8" s="188"/>
      <c r="B8" s="188"/>
      <c r="C8" s="188"/>
      <c r="D8" s="188"/>
      <c r="F8" s="14"/>
      <c r="G8" s="1"/>
      <c r="H8" s="185"/>
      <c r="I8" s="185"/>
      <c r="J8" s="108"/>
      <c r="K8" s="190"/>
      <c r="L8" s="190"/>
      <c r="N8" s="135" t="s">
        <v>461</v>
      </c>
      <c r="U8" s="98"/>
      <c r="V8" s="98"/>
      <c r="W8" s="99"/>
    </row>
    <row r="9" spans="1:25" ht="13.5" customHeight="1" x14ac:dyDescent="0.2">
      <c r="A9" s="2" t="s">
        <v>252</v>
      </c>
      <c r="B9" s="2"/>
      <c r="C9" s="2"/>
      <c r="F9" s="14"/>
      <c r="G9" s="119" t="s">
        <v>50</v>
      </c>
      <c r="I9" s="117" t="s">
        <v>79</v>
      </c>
      <c r="J9" s="108"/>
      <c r="L9" s="121" t="s">
        <v>459</v>
      </c>
      <c r="M9" s="16"/>
      <c r="N9" s="62" t="s">
        <v>80</v>
      </c>
      <c r="O9" s="15" t="s">
        <v>9</v>
      </c>
      <c r="Q9" s="109" t="s">
        <v>67</v>
      </c>
      <c r="R9" s="109" t="s">
        <v>68</v>
      </c>
      <c r="S9" s="109" t="s">
        <v>69</v>
      </c>
      <c r="T9" s="109">
        <v>1</v>
      </c>
      <c r="U9" s="109">
        <v>2</v>
      </c>
      <c r="V9" s="109" t="s">
        <v>24</v>
      </c>
      <c r="W9" s="109" t="s">
        <v>70</v>
      </c>
      <c r="X9" s="109" t="s">
        <v>71</v>
      </c>
      <c r="Y9" s="109" t="s">
        <v>72</v>
      </c>
    </row>
    <row r="10" spans="1:25" ht="16.5" customHeight="1" thickBot="1" x14ac:dyDescent="0.25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12</v>
      </c>
      <c r="L10" s="191" t="s">
        <v>6</v>
      </c>
      <c r="M10" s="48" t="s">
        <v>7</v>
      </c>
      <c r="N10" s="183" t="s">
        <v>8</v>
      </c>
      <c r="Q10" s="126">
        <v>4325</v>
      </c>
      <c r="R10" s="126">
        <v>4524</v>
      </c>
      <c r="S10" s="126">
        <v>4835</v>
      </c>
      <c r="T10" s="127">
        <v>5115</v>
      </c>
      <c r="U10" s="127">
        <v>5455</v>
      </c>
      <c r="V10" s="127">
        <v>5855</v>
      </c>
      <c r="W10" s="127">
        <v>10255</v>
      </c>
      <c r="X10" s="127">
        <v>10735</v>
      </c>
      <c r="Y10" s="128">
        <v>11135</v>
      </c>
    </row>
    <row r="11" spans="1:25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92"/>
      <c r="M11" s="48"/>
      <c r="N11" s="183"/>
      <c r="Q11" s="142"/>
      <c r="R11" s="142"/>
      <c r="S11" s="142"/>
      <c r="T11" s="139"/>
      <c r="U11" s="139"/>
      <c r="V11" s="139"/>
      <c r="W11" s="139"/>
      <c r="X11" s="139"/>
      <c r="Y11" s="139"/>
    </row>
    <row r="12" spans="1:25" x14ac:dyDescent="0.2">
      <c r="A12" s="77">
        <v>1</v>
      </c>
      <c r="B12" s="77">
        <v>1</v>
      </c>
      <c r="C12" s="77"/>
      <c r="D12" s="25" t="s">
        <v>164</v>
      </c>
      <c r="E12" s="28" t="s">
        <v>132</v>
      </c>
      <c r="F12" s="28" t="s">
        <v>22</v>
      </c>
      <c r="G12" s="25" t="s">
        <v>89</v>
      </c>
      <c r="H12" s="28" t="s">
        <v>87</v>
      </c>
      <c r="I12" s="19"/>
      <c r="J12" s="70">
        <v>5064</v>
      </c>
      <c r="K12" s="79" t="s">
        <v>508</v>
      </c>
      <c r="L12" s="80" t="s">
        <v>22</v>
      </c>
      <c r="M12" s="19">
        <v>0</v>
      </c>
      <c r="N12" s="25" t="s">
        <v>94</v>
      </c>
      <c r="O12" s="169" t="s">
        <v>458</v>
      </c>
    </row>
    <row r="13" spans="1:25" x14ac:dyDescent="0.2">
      <c r="A13" s="77"/>
      <c r="B13" s="77"/>
      <c r="C13" s="77"/>
      <c r="D13" s="25" t="s">
        <v>292</v>
      </c>
      <c r="E13" s="28" t="s">
        <v>150</v>
      </c>
      <c r="F13" s="28" t="s">
        <v>22</v>
      </c>
      <c r="G13" s="25"/>
      <c r="H13" s="28"/>
      <c r="I13" s="19"/>
      <c r="J13" s="70">
        <v>5064</v>
      </c>
      <c r="K13" s="79"/>
      <c r="L13" s="80"/>
      <c r="M13" s="19">
        <v>0</v>
      </c>
      <c r="N13" s="25" t="s">
        <v>96</v>
      </c>
      <c r="O13" s="169" t="s">
        <v>291</v>
      </c>
    </row>
    <row r="14" spans="1:25" x14ac:dyDescent="0.2">
      <c r="A14" s="77"/>
      <c r="B14" s="77"/>
      <c r="C14" s="77"/>
      <c r="D14" s="25" t="s">
        <v>225</v>
      </c>
      <c r="E14" s="28" t="s">
        <v>226</v>
      </c>
      <c r="F14" s="28" t="s">
        <v>22</v>
      </c>
      <c r="G14" s="25"/>
      <c r="H14" s="28"/>
      <c r="I14" s="19"/>
      <c r="J14" s="70">
        <v>5064</v>
      </c>
      <c r="K14" s="79"/>
      <c r="L14" s="80"/>
      <c r="M14" s="19">
        <v>0</v>
      </c>
      <c r="N14" s="25" t="s">
        <v>94</v>
      </c>
      <c r="O14" s="169" t="s">
        <v>293</v>
      </c>
    </row>
    <row r="15" spans="1:25" x14ac:dyDescent="0.2">
      <c r="A15" s="77"/>
      <c r="B15" s="77"/>
      <c r="C15" s="77"/>
      <c r="D15" s="25" t="s">
        <v>227</v>
      </c>
      <c r="E15" s="28" t="s">
        <v>228</v>
      </c>
      <c r="F15" s="28" t="s">
        <v>91</v>
      </c>
      <c r="G15" s="25"/>
      <c r="H15" s="28"/>
      <c r="I15" s="19"/>
      <c r="J15" s="70">
        <v>5064</v>
      </c>
      <c r="K15" s="79"/>
      <c r="L15" s="80"/>
      <c r="M15" s="19">
        <v>0</v>
      </c>
      <c r="N15" s="25" t="s">
        <v>94</v>
      </c>
      <c r="O15" s="169" t="s">
        <v>290</v>
      </c>
    </row>
    <row r="16" spans="1:25" x14ac:dyDescent="0.2">
      <c r="A16" s="77"/>
      <c r="B16" s="77"/>
      <c r="C16" s="77"/>
      <c r="D16" s="25"/>
      <c r="E16" s="28"/>
      <c r="F16" s="28"/>
      <c r="G16" s="25"/>
      <c r="H16" s="28"/>
      <c r="I16" s="19"/>
      <c r="J16" s="70"/>
      <c r="K16" s="79"/>
      <c r="L16" s="80"/>
      <c r="M16" s="19"/>
      <c r="N16" s="25"/>
      <c r="O16" s="169"/>
    </row>
    <row r="17" spans="1:15" x14ac:dyDescent="0.2">
      <c r="A17" s="77">
        <v>2</v>
      </c>
      <c r="B17" s="77"/>
      <c r="C17" s="77">
        <v>1</v>
      </c>
      <c r="D17" s="25" t="s">
        <v>219</v>
      </c>
      <c r="E17" s="28" t="s">
        <v>103</v>
      </c>
      <c r="F17" s="28" t="s">
        <v>91</v>
      </c>
      <c r="G17" s="25" t="s">
        <v>131</v>
      </c>
      <c r="H17" s="28" t="s">
        <v>88</v>
      </c>
      <c r="I17" s="19"/>
      <c r="J17" s="70">
        <v>5179</v>
      </c>
      <c r="K17" s="79" t="s">
        <v>509</v>
      </c>
      <c r="L17" s="80" t="s">
        <v>23</v>
      </c>
      <c r="M17" s="19">
        <v>0</v>
      </c>
      <c r="N17" s="25" t="s">
        <v>162</v>
      </c>
      <c r="O17" s="169" t="s">
        <v>275</v>
      </c>
    </row>
    <row r="18" spans="1:15" x14ac:dyDescent="0.2">
      <c r="A18" s="77"/>
      <c r="B18" s="77"/>
      <c r="C18" s="77"/>
      <c r="D18" s="25" t="s">
        <v>449</v>
      </c>
      <c r="E18" s="28" t="s">
        <v>450</v>
      </c>
      <c r="F18" s="28" t="s">
        <v>22</v>
      </c>
      <c r="G18" s="25"/>
      <c r="H18" s="28"/>
      <c r="I18" s="19"/>
      <c r="J18" s="70">
        <v>5179</v>
      </c>
      <c r="K18" s="79"/>
      <c r="L18" s="80"/>
      <c r="M18" s="19">
        <v>0</v>
      </c>
      <c r="N18" s="25" t="s">
        <v>451</v>
      </c>
      <c r="O18" s="169" t="s">
        <v>448</v>
      </c>
    </row>
    <row r="19" spans="1:15" x14ac:dyDescent="0.2">
      <c r="A19" s="77"/>
      <c r="B19" s="77"/>
      <c r="C19" s="77"/>
      <c r="D19" s="25" t="s">
        <v>453</v>
      </c>
      <c r="E19" s="28" t="s">
        <v>454</v>
      </c>
      <c r="F19" s="28" t="s">
        <v>22</v>
      </c>
      <c r="G19" s="25"/>
      <c r="H19" s="28"/>
      <c r="I19" s="19"/>
      <c r="J19" s="70">
        <v>5179</v>
      </c>
      <c r="K19" s="79"/>
      <c r="L19" s="80"/>
      <c r="M19" s="19">
        <v>0</v>
      </c>
      <c r="N19" s="25" t="s">
        <v>455</v>
      </c>
      <c r="O19" s="169" t="s">
        <v>452</v>
      </c>
    </row>
    <row r="20" spans="1:15" x14ac:dyDescent="0.2">
      <c r="A20" s="77"/>
      <c r="B20" s="77"/>
      <c r="C20" s="77"/>
      <c r="D20" s="25" t="s">
        <v>160</v>
      </c>
      <c r="E20" s="28" t="s">
        <v>457</v>
      </c>
      <c r="F20" s="28" t="s">
        <v>22</v>
      </c>
      <c r="G20" s="25"/>
      <c r="H20" s="28"/>
      <c r="I20" s="19"/>
      <c r="J20" s="70">
        <v>5179</v>
      </c>
      <c r="K20" s="79"/>
      <c r="L20" s="80"/>
      <c r="M20" s="19">
        <v>0</v>
      </c>
      <c r="N20" s="25" t="s">
        <v>455</v>
      </c>
      <c r="O20" s="169" t="s">
        <v>456</v>
      </c>
    </row>
    <row r="21" spans="1:15" x14ac:dyDescent="0.2">
      <c r="A21" s="77"/>
      <c r="B21" s="77"/>
      <c r="C21" s="77"/>
      <c r="D21" s="25"/>
      <c r="E21" s="28"/>
      <c r="F21" s="28"/>
      <c r="G21" s="25"/>
      <c r="H21" s="28"/>
      <c r="I21" s="19"/>
      <c r="J21" s="70"/>
      <c r="K21" s="79"/>
      <c r="L21" s="80"/>
      <c r="M21" s="19"/>
      <c r="N21" s="25"/>
      <c r="O21" s="169"/>
    </row>
    <row r="22" spans="1:15" x14ac:dyDescent="0.2">
      <c r="A22" s="77">
        <v>3</v>
      </c>
      <c r="B22" s="77"/>
      <c r="C22" s="77">
        <v>2</v>
      </c>
      <c r="D22" s="25" t="s">
        <v>478</v>
      </c>
      <c r="E22" s="28" t="s">
        <v>441</v>
      </c>
      <c r="F22" s="28" t="s">
        <v>22</v>
      </c>
      <c r="G22" s="25" t="s">
        <v>106</v>
      </c>
      <c r="H22" s="28" t="s">
        <v>88</v>
      </c>
      <c r="I22" s="19"/>
      <c r="J22" s="70">
        <v>5198</v>
      </c>
      <c r="K22" s="79" t="s">
        <v>510</v>
      </c>
      <c r="L22" s="80" t="s">
        <v>23</v>
      </c>
      <c r="M22" s="19" t="e">
        <v>#N/A</v>
      </c>
      <c r="N22" s="25"/>
      <c r="O22" s="6"/>
    </row>
    <row r="23" spans="1:15" x14ac:dyDescent="0.2">
      <c r="A23" s="77"/>
      <c r="B23" s="77"/>
      <c r="C23" s="77"/>
      <c r="D23" s="25" t="s">
        <v>479</v>
      </c>
      <c r="E23" s="28" t="s">
        <v>441</v>
      </c>
      <c r="F23" s="28" t="s">
        <v>22</v>
      </c>
      <c r="G23" s="25"/>
      <c r="H23" s="28"/>
      <c r="I23" s="19"/>
      <c r="J23" s="70">
        <v>5198</v>
      </c>
      <c r="K23" s="79"/>
      <c r="L23" s="80"/>
      <c r="M23" s="19" t="e">
        <v>#N/A</v>
      </c>
      <c r="N23" s="25"/>
    </row>
    <row r="24" spans="1:15" x14ac:dyDescent="0.2">
      <c r="A24" s="77"/>
      <c r="B24" s="77"/>
      <c r="C24" s="77"/>
      <c r="D24" s="25" t="s">
        <v>480</v>
      </c>
      <c r="E24" s="28" t="s">
        <v>441</v>
      </c>
      <c r="F24" s="28" t="s">
        <v>22</v>
      </c>
      <c r="G24" s="25"/>
      <c r="H24" s="28"/>
      <c r="I24" s="19"/>
      <c r="J24" s="70">
        <v>5198</v>
      </c>
      <c r="K24" s="79"/>
      <c r="L24" s="80"/>
      <c r="M24" s="19" t="e">
        <v>#N/A</v>
      </c>
      <c r="N24" s="25"/>
    </row>
    <row r="25" spans="1:15" x14ac:dyDescent="0.2">
      <c r="A25" s="77"/>
      <c r="B25" s="77"/>
      <c r="C25" s="77"/>
      <c r="D25" s="25" t="s">
        <v>481</v>
      </c>
      <c r="E25" s="28" t="s">
        <v>107</v>
      </c>
      <c r="F25" s="28" t="s">
        <v>91</v>
      </c>
      <c r="G25" s="25"/>
      <c r="H25" s="28"/>
      <c r="I25" s="19"/>
      <c r="J25" s="70">
        <v>5198</v>
      </c>
      <c r="K25" s="79"/>
      <c r="L25" s="80"/>
      <c r="M25" s="19" t="e">
        <v>#N/A</v>
      </c>
      <c r="N25" s="25"/>
    </row>
    <row r="26" spans="1:15" x14ac:dyDescent="0.2">
      <c r="A26" s="16"/>
      <c r="B26" s="16"/>
      <c r="C26" s="16"/>
    </row>
    <row r="27" spans="1:15" x14ac:dyDescent="0.2">
      <c r="A27" s="16"/>
      <c r="B27" s="16"/>
      <c r="C27" s="16"/>
    </row>
    <row r="28" spans="1:15" x14ac:dyDescent="0.2">
      <c r="A28" s="16"/>
      <c r="B28" s="16"/>
      <c r="C28" s="16"/>
    </row>
    <row r="29" spans="1:15" x14ac:dyDescent="0.2">
      <c r="A29" s="16"/>
      <c r="B29" s="16"/>
      <c r="C29" s="16"/>
    </row>
    <row r="30" spans="1:15" x14ac:dyDescent="0.2">
      <c r="A30" s="16"/>
      <c r="B30" s="16"/>
      <c r="C30" s="16"/>
    </row>
    <row r="31" spans="1:15" x14ac:dyDescent="0.2">
      <c r="A31" s="16"/>
      <c r="B31" s="16"/>
      <c r="C31" s="16"/>
    </row>
    <row r="32" spans="1:15" x14ac:dyDescent="0.2">
      <c r="A32" s="16"/>
      <c r="B32" s="16"/>
      <c r="C32" s="16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  <row r="35" spans="1:3" x14ac:dyDescent="0.2">
      <c r="A35" s="16"/>
      <c r="B35" s="16"/>
      <c r="C35" s="16"/>
    </row>
  </sheetData>
  <sortState ref="A12:XFD27">
    <sortCondition ref="A12"/>
  </sortState>
  <mergeCells count="23">
    <mergeCell ref="A6:N6"/>
    <mergeCell ref="A1:N1"/>
    <mergeCell ref="A2:N2"/>
    <mergeCell ref="A3:N3"/>
    <mergeCell ref="A4:N4"/>
    <mergeCell ref="A5:N5"/>
    <mergeCell ref="A7:D7"/>
    <mergeCell ref="H7:I7"/>
    <mergeCell ref="K7:L7"/>
    <mergeCell ref="A8:D8"/>
    <mergeCell ref="H8:I8"/>
    <mergeCell ref="K8:L8"/>
    <mergeCell ref="A10:A11"/>
    <mergeCell ref="B10:C10"/>
    <mergeCell ref="D10:D11"/>
    <mergeCell ref="E10:E11"/>
    <mergeCell ref="F10:F11"/>
    <mergeCell ref="N10:N11"/>
    <mergeCell ref="G10:G11"/>
    <mergeCell ref="H10:H11"/>
    <mergeCell ref="I10:I11"/>
    <mergeCell ref="K10:K11"/>
    <mergeCell ref="L10:L11"/>
  </mergeCells>
  <printOptions horizontalCentered="1"/>
  <pageMargins left="0.26" right="0.25" top="0.78740157480314965" bottom="0.39370078740157483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Z22"/>
  <sheetViews>
    <sheetView topLeftCell="A6" workbookViewId="0">
      <selection activeCell="D15" sqref="D15"/>
    </sheetView>
  </sheetViews>
  <sheetFormatPr defaultColWidth="8.28515625" defaultRowHeight="12.75" outlineLevelCol="1" x14ac:dyDescent="0.2"/>
  <cols>
    <col min="1" max="1" width="4.140625" style="12" customWidth="1"/>
    <col min="2" max="2" width="5" style="12" bestFit="1" customWidth="1"/>
    <col min="3" max="3" width="6.140625" style="12" bestFit="1" customWidth="1"/>
    <col min="4" max="4" width="23" style="15" customWidth="1"/>
    <col min="5" max="5" width="9.28515625" style="16" bestFit="1" customWidth="1"/>
    <col min="6" max="6" width="7.42578125" style="16" customWidth="1"/>
    <col min="7" max="7" width="19" style="15" customWidth="1"/>
    <col min="8" max="8" width="8.28515625" style="15" customWidth="1"/>
    <col min="9" max="9" width="15" style="15" customWidth="1"/>
    <col min="10" max="10" width="15" style="15" hidden="1" customWidth="1" outlineLevel="1"/>
    <col min="11" max="11" width="12.28515625" style="16" customWidth="1" collapsed="1"/>
    <col min="12" max="12" width="8.140625" style="15" customWidth="1"/>
    <col min="13" max="13" width="8.42578125" style="9" hidden="1" customWidth="1"/>
    <col min="14" max="14" width="24.5703125" style="15" customWidth="1"/>
    <col min="15" max="16" width="0" style="15" hidden="1" customWidth="1" outlineLevel="1"/>
    <col min="17" max="17" width="9.5703125" style="15" hidden="1" customWidth="1" outlineLevel="1"/>
    <col min="18" max="25" width="0" style="15" hidden="1" customWidth="1" outlineLevel="1"/>
    <col min="26" max="26" width="8.28515625" style="15" collapsed="1"/>
    <col min="27" max="16384" width="8.28515625" style="15"/>
  </cols>
  <sheetData>
    <row r="1" spans="1:25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U1" s="98"/>
      <c r="V1" s="98"/>
      <c r="W1" s="99"/>
    </row>
    <row r="2" spans="1:25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U2" s="98"/>
      <c r="V2" s="98"/>
      <c r="W2" s="99"/>
    </row>
    <row r="3" spans="1:25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U3" s="98"/>
      <c r="V3" s="98"/>
      <c r="W3" s="99"/>
    </row>
    <row r="4" spans="1:25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U4" s="98"/>
      <c r="V4" s="98"/>
      <c r="W4" s="99"/>
    </row>
    <row r="5" spans="1:25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U5" s="98"/>
      <c r="V5" s="98"/>
      <c r="W5" s="99"/>
    </row>
    <row r="6" spans="1:25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U6" s="98"/>
      <c r="V6" s="98"/>
      <c r="W6" s="99"/>
    </row>
    <row r="7" spans="1:25" ht="12.75" customHeight="1" x14ac:dyDescent="0.2">
      <c r="A7" s="188" t="s">
        <v>482</v>
      </c>
      <c r="B7" s="188"/>
      <c r="C7" s="188"/>
      <c r="D7" s="188"/>
      <c r="F7" s="14"/>
      <c r="G7" s="1"/>
      <c r="H7" s="186"/>
      <c r="I7" s="186"/>
      <c r="J7" s="110"/>
      <c r="K7" s="190"/>
      <c r="L7" s="190"/>
      <c r="U7" s="98"/>
      <c r="V7" s="98"/>
      <c r="W7" s="99"/>
    </row>
    <row r="8" spans="1:25" ht="12.75" customHeight="1" x14ac:dyDescent="0.2">
      <c r="A8" s="188"/>
      <c r="B8" s="188"/>
      <c r="C8" s="188"/>
      <c r="D8" s="188"/>
      <c r="F8" s="14"/>
      <c r="G8" s="1"/>
      <c r="H8" s="185"/>
      <c r="I8" s="185"/>
      <c r="J8" s="108"/>
      <c r="K8" s="190"/>
      <c r="L8" s="190"/>
      <c r="N8" s="135" t="s">
        <v>461</v>
      </c>
      <c r="U8" s="98"/>
      <c r="V8" s="98"/>
      <c r="W8" s="99"/>
    </row>
    <row r="9" spans="1:25" ht="13.5" customHeight="1" thickBot="1" x14ac:dyDescent="0.25">
      <c r="A9" s="2" t="s">
        <v>252</v>
      </c>
      <c r="B9" s="2"/>
      <c r="C9" s="2"/>
      <c r="F9" s="14"/>
      <c r="G9" s="119" t="s">
        <v>50</v>
      </c>
      <c r="I9" s="117" t="s">
        <v>79</v>
      </c>
      <c r="J9" s="108"/>
      <c r="L9" s="121" t="s">
        <v>436</v>
      </c>
      <c r="M9" s="16"/>
      <c r="N9" s="62" t="s">
        <v>80</v>
      </c>
      <c r="O9" s="15" t="s">
        <v>9</v>
      </c>
      <c r="Q9" s="109" t="s">
        <v>67</v>
      </c>
      <c r="R9" s="109" t="s">
        <v>68</v>
      </c>
      <c r="S9" s="109" t="s">
        <v>69</v>
      </c>
      <c r="T9" s="109">
        <v>1</v>
      </c>
      <c r="U9" s="109">
        <v>2</v>
      </c>
      <c r="V9" s="109" t="s">
        <v>24</v>
      </c>
      <c r="W9" s="109" t="s">
        <v>70</v>
      </c>
      <c r="X9" s="109" t="s">
        <v>71</v>
      </c>
      <c r="Y9" s="109" t="s">
        <v>72</v>
      </c>
    </row>
    <row r="10" spans="1:25" ht="15.75" x14ac:dyDescent="0.2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12</v>
      </c>
      <c r="L10" s="191" t="s">
        <v>6</v>
      </c>
      <c r="M10" s="48" t="s">
        <v>7</v>
      </c>
      <c r="N10" s="183" t="s">
        <v>8</v>
      </c>
      <c r="Q10" s="91">
        <v>32615</v>
      </c>
      <c r="R10" s="91">
        <v>33315</v>
      </c>
      <c r="S10" s="91">
        <v>34715</v>
      </c>
      <c r="T10" s="91">
        <v>40315</v>
      </c>
      <c r="U10" s="91">
        <v>41915</v>
      </c>
      <c r="V10" s="91">
        <v>43915</v>
      </c>
      <c r="W10" s="91">
        <v>50315</v>
      </c>
      <c r="X10" s="91">
        <v>52715</v>
      </c>
      <c r="Y10" s="92">
        <v>55115</v>
      </c>
    </row>
    <row r="11" spans="1:25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92"/>
      <c r="M11" s="48"/>
      <c r="N11" s="183"/>
      <c r="Q11" s="139"/>
      <c r="R11" s="139"/>
      <c r="S11" s="139"/>
      <c r="T11" s="139"/>
      <c r="U11" s="139"/>
      <c r="V11" s="139"/>
      <c r="W11" s="139"/>
      <c r="X11" s="139"/>
      <c r="Y11" s="139"/>
    </row>
    <row r="12" spans="1:25" x14ac:dyDescent="0.2">
      <c r="A12" s="77">
        <v>1</v>
      </c>
      <c r="B12" s="77">
        <v>1</v>
      </c>
      <c r="C12" s="77"/>
      <c r="D12" s="25" t="s">
        <v>437</v>
      </c>
      <c r="E12" s="28" t="s">
        <v>107</v>
      </c>
      <c r="F12" s="28" t="s">
        <v>23</v>
      </c>
      <c r="G12" s="25" t="s">
        <v>89</v>
      </c>
      <c r="H12" s="28" t="s">
        <v>87</v>
      </c>
      <c r="I12" s="19"/>
      <c r="J12" s="70">
        <v>41970</v>
      </c>
      <c r="K12" s="79" t="s">
        <v>506</v>
      </c>
      <c r="L12" s="80" t="s">
        <v>24</v>
      </c>
      <c r="M12" s="19">
        <v>0</v>
      </c>
      <c r="N12" s="25" t="s">
        <v>438</v>
      </c>
      <c r="O12" s="169" t="s">
        <v>416</v>
      </c>
    </row>
    <row r="13" spans="1:25" x14ac:dyDescent="0.2">
      <c r="A13" s="77"/>
      <c r="B13" s="77"/>
      <c r="C13" s="77"/>
      <c r="D13" s="25" t="s">
        <v>223</v>
      </c>
      <c r="E13" s="28" t="s">
        <v>224</v>
      </c>
      <c r="F13" s="28" t="s">
        <v>23</v>
      </c>
      <c r="G13" s="25"/>
      <c r="H13" s="28"/>
      <c r="I13" s="19"/>
      <c r="J13" s="70">
        <v>41970</v>
      </c>
      <c r="K13" s="79"/>
      <c r="L13" s="80"/>
      <c r="M13" s="19">
        <v>0</v>
      </c>
      <c r="N13" s="25" t="s">
        <v>301</v>
      </c>
      <c r="O13" s="169" t="s">
        <v>299</v>
      </c>
    </row>
    <row r="14" spans="1:25" x14ac:dyDescent="0.2">
      <c r="A14" s="77"/>
      <c r="B14" s="77"/>
      <c r="C14" s="77"/>
      <c r="D14" s="25" t="s">
        <v>148</v>
      </c>
      <c r="E14" s="28" t="s">
        <v>149</v>
      </c>
      <c r="F14" s="28" t="s">
        <v>23</v>
      </c>
      <c r="G14" s="25"/>
      <c r="H14" s="28"/>
      <c r="I14" s="19"/>
      <c r="J14" s="70">
        <v>41970</v>
      </c>
      <c r="K14" s="79"/>
      <c r="L14" s="80"/>
      <c r="M14" s="19">
        <v>0</v>
      </c>
      <c r="N14" s="25" t="s">
        <v>92</v>
      </c>
      <c r="O14" s="169" t="s">
        <v>75</v>
      </c>
    </row>
    <row r="15" spans="1:25" x14ac:dyDescent="0.2">
      <c r="A15" s="77"/>
      <c r="B15" s="77"/>
      <c r="C15" s="77"/>
      <c r="D15" s="25" t="s">
        <v>225</v>
      </c>
      <c r="E15" s="28" t="s">
        <v>226</v>
      </c>
      <c r="F15" s="28" t="s">
        <v>22</v>
      </c>
      <c r="G15" s="25"/>
      <c r="H15" s="28"/>
      <c r="I15" s="19"/>
      <c r="J15" s="70">
        <v>41970</v>
      </c>
      <c r="K15" s="79"/>
      <c r="L15" s="80"/>
      <c r="M15" s="19">
        <v>0</v>
      </c>
      <c r="N15" s="25" t="s">
        <v>94</v>
      </c>
      <c r="O15" s="169" t="s">
        <v>293</v>
      </c>
    </row>
    <row r="16" spans="1:25" x14ac:dyDescent="0.2">
      <c r="A16" s="77"/>
      <c r="B16" s="77"/>
      <c r="C16" s="77"/>
      <c r="D16" s="25"/>
      <c r="E16" s="28"/>
      <c r="F16" s="28"/>
      <c r="G16" s="25"/>
      <c r="H16" s="28"/>
      <c r="I16" s="19"/>
      <c r="J16" s="70"/>
      <c r="K16" s="79"/>
      <c r="L16" s="80"/>
      <c r="M16" s="19"/>
      <c r="N16" s="25"/>
      <c r="O16" s="169"/>
    </row>
    <row r="17" spans="1:15" x14ac:dyDescent="0.2">
      <c r="A17" s="77">
        <v>2</v>
      </c>
      <c r="B17" s="77">
        <v>2</v>
      </c>
      <c r="C17" s="77"/>
      <c r="D17" s="25" t="s">
        <v>440</v>
      </c>
      <c r="E17" s="28" t="s">
        <v>441</v>
      </c>
      <c r="F17" s="28" t="s">
        <v>24</v>
      </c>
      <c r="G17" s="25" t="s">
        <v>110</v>
      </c>
      <c r="H17" s="28" t="s">
        <v>87</v>
      </c>
      <c r="I17" s="19"/>
      <c r="J17" s="70">
        <v>44767</v>
      </c>
      <c r="K17" s="79" t="s">
        <v>507</v>
      </c>
      <c r="L17" s="80" t="s">
        <v>490</v>
      </c>
      <c r="M17" s="19">
        <v>0</v>
      </c>
      <c r="N17" s="25" t="s">
        <v>442</v>
      </c>
      <c r="O17" s="169" t="s">
        <v>439</v>
      </c>
    </row>
    <row r="18" spans="1:15" x14ac:dyDescent="0.2">
      <c r="A18" s="77"/>
      <c r="B18" s="77"/>
      <c r="C18" s="77"/>
      <c r="D18" s="25" t="s">
        <v>444</v>
      </c>
      <c r="E18" s="28" t="s">
        <v>441</v>
      </c>
      <c r="F18" s="28" t="s">
        <v>24</v>
      </c>
      <c r="G18" s="25"/>
      <c r="H18" s="28"/>
      <c r="I18" s="19"/>
      <c r="J18" s="70">
        <v>44767</v>
      </c>
      <c r="K18" s="79"/>
      <c r="L18" s="80"/>
      <c r="M18" s="19">
        <v>0</v>
      </c>
      <c r="N18" s="25" t="s">
        <v>442</v>
      </c>
      <c r="O18" s="169" t="s">
        <v>443</v>
      </c>
    </row>
    <row r="19" spans="1:15" x14ac:dyDescent="0.2">
      <c r="A19" s="77"/>
      <c r="B19" s="77"/>
      <c r="C19" s="77"/>
      <c r="D19" s="25" t="s">
        <v>485</v>
      </c>
      <c r="E19" s="28" t="s">
        <v>441</v>
      </c>
      <c r="F19" s="28" t="s">
        <v>24</v>
      </c>
      <c r="G19" s="25"/>
      <c r="H19" s="28"/>
      <c r="I19" s="19"/>
      <c r="J19" s="70">
        <v>44767</v>
      </c>
      <c r="K19" s="79"/>
      <c r="L19" s="80"/>
      <c r="M19" s="19" t="e">
        <v>#N/A</v>
      </c>
      <c r="N19" s="25" t="s">
        <v>119</v>
      </c>
      <c r="O19" s="171" t="s">
        <v>484</v>
      </c>
    </row>
    <row r="20" spans="1:15" x14ac:dyDescent="0.2">
      <c r="A20" s="77"/>
      <c r="B20" s="77"/>
      <c r="C20" s="77"/>
      <c r="D20" s="25" t="s">
        <v>446</v>
      </c>
      <c r="E20" s="28" t="s">
        <v>447</v>
      </c>
      <c r="F20" s="28" t="s">
        <v>24</v>
      </c>
      <c r="G20" s="25"/>
      <c r="H20" s="28"/>
      <c r="I20" s="19"/>
      <c r="J20" s="70">
        <v>44767</v>
      </c>
      <c r="K20" s="79"/>
      <c r="L20" s="80"/>
      <c r="M20" s="19">
        <v>0</v>
      </c>
      <c r="N20" s="25" t="s">
        <v>119</v>
      </c>
      <c r="O20" s="169" t="s">
        <v>445</v>
      </c>
    </row>
    <row r="21" spans="1:15" x14ac:dyDescent="0.2">
      <c r="A21" s="16"/>
      <c r="B21" s="16"/>
      <c r="C21" s="16"/>
    </row>
    <row r="22" spans="1:15" x14ac:dyDescent="0.2">
      <c r="A22" s="16"/>
      <c r="B22" s="16"/>
      <c r="C22" s="16"/>
    </row>
  </sheetData>
  <mergeCells count="23">
    <mergeCell ref="A6:N6"/>
    <mergeCell ref="A1:N1"/>
    <mergeCell ref="A2:N2"/>
    <mergeCell ref="A3:N3"/>
    <mergeCell ref="A4:N4"/>
    <mergeCell ref="A5:N5"/>
    <mergeCell ref="A7:D7"/>
    <mergeCell ref="H7:I7"/>
    <mergeCell ref="K7:L7"/>
    <mergeCell ref="A8:D8"/>
    <mergeCell ref="H8:I8"/>
    <mergeCell ref="K8:L8"/>
    <mergeCell ref="A10:A11"/>
    <mergeCell ref="B10:C10"/>
    <mergeCell ref="D10:D11"/>
    <mergeCell ref="E10:E11"/>
    <mergeCell ref="F10:F11"/>
    <mergeCell ref="N10:N11"/>
    <mergeCell ref="G10:G11"/>
    <mergeCell ref="H10:H11"/>
    <mergeCell ref="I10:I11"/>
    <mergeCell ref="K10:K11"/>
    <mergeCell ref="L10:L11"/>
  </mergeCells>
  <printOptions horizontalCentered="1"/>
  <pageMargins left="0.26" right="0.25" top="0.78740157480314965" bottom="0.39370078740157483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3" enableFormatConditionsCalculation="0">
    <tabColor indexed="15"/>
  </sheetPr>
  <dimension ref="A1:AC24"/>
  <sheetViews>
    <sheetView zoomScale="90" zoomScaleNormal="90" workbookViewId="0">
      <selection activeCell="D12" sqref="D12"/>
    </sheetView>
  </sheetViews>
  <sheetFormatPr defaultRowHeight="12.75" outlineLevelCol="1" x14ac:dyDescent="0.2"/>
  <cols>
    <col min="1" max="1" width="5.140625" style="12" customWidth="1"/>
    <col min="2" max="2" width="5.42578125" style="12" bestFit="1" customWidth="1"/>
    <col min="3" max="3" width="6.42578125" style="12" bestFit="1" customWidth="1"/>
    <col min="4" max="4" width="17.85546875" style="15" customWidth="1"/>
    <col min="5" max="5" width="9" style="16" bestFit="1" customWidth="1"/>
    <col min="6" max="6" width="6.85546875" style="16" bestFit="1" customWidth="1"/>
    <col min="7" max="7" width="21.28515625" style="15" customWidth="1"/>
    <col min="8" max="8" width="6.85546875" style="15" customWidth="1"/>
    <col min="9" max="9" width="17.140625" style="15" customWidth="1"/>
    <col min="10" max="10" width="8.140625" style="15" hidden="1" customWidth="1" outlineLevel="1"/>
    <col min="11" max="11" width="7.5703125" style="16" customWidth="1" collapsed="1"/>
    <col min="12" max="12" width="4.140625" style="16" customWidth="1"/>
    <col min="13" max="13" width="6.28515625" style="16" hidden="1" customWidth="1" outlineLevel="1"/>
    <col min="14" max="14" width="6.140625" style="16" customWidth="1" collapsed="1"/>
    <col min="15" max="15" width="4.140625" style="16" customWidth="1"/>
    <col min="16" max="16" width="7" style="15" customWidth="1"/>
    <col min="17" max="17" width="6.140625" style="9" hidden="1" customWidth="1"/>
    <col min="18" max="18" width="19" style="15" customWidth="1"/>
    <col min="19" max="19" width="8" style="15" hidden="1" customWidth="1" outlineLevel="1"/>
    <col min="20" max="28" width="0" style="15" hidden="1" customWidth="1" outlineLevel="1"/>
    <col min="29" max="29" width="9.140625" style="15" collapsed="1"/>
    <col min="30" max="16384" width="9.140625" style="15"/>
  </cols>
  <sheetData>
    <row r="1" spans="1:28" x14ac:dyDescent="0.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W1" s="98"/>
      <c r="X1" s="98"/>
      <c r="Y1" s="99"/>
    </row>
    <row r="2" spans="1:28" x14ac:dyDescent="0.2">
      <c r="A2" s="180" t="s">
        <v>84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W2" s="98"/>
      <c r="X2" s="98"/>
      <c r="Y2" s="99"/>
    </row>
    <row r="3" spans="1:28" x14ac:dyDescent="0.2">
      <c r="A3" s="180" t="s">
        <v>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W3" s="98"/>
      <c r="X3" s="98"/>
      <c r="Y3" s="99"/>
    </row>
    <row r="4" spans="1:28" x14ac:dyDescent="0.2">
      <c r="A4" s="180" t="s">
        <v>85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W4" s="98"/>
      <c r="X4" s="98"/>
      <c r="Y4" s="99"/>
    </row>
    <row r="5" spans="1:28" x14ac:dyDescent="0.2">
      <c r="A5" s="180" t="s">
        <v>82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W5" s="98"/>
      <c r="X5" s="98"/>
      <c r="Y5" s="99"/>
    </row>
    <row r="6" spans="1:28" ht="15" x14ac:dyDescent="0.2">
      <c r="A6" s="187" t="s">
        <v>10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W6" s="98"/>
      <c r="X6" s="98"/>
      <c r="Y6" s="99"/>
    </row>
    <row r="7" spans="1:28" ht="12.75" customHeight="1" x14ac:dyDescent="0.2">
      <c r="A7" s="188" t="s">
        <v>251</v>
      </c>
      <c r="B7" s="188"/>
      <c r="C7" s="188"/>
      <c r="D7" s="188"/>
      <c r="F7" s="14"/>
      <c r="G7" s="1"/>
      <c r="Q7" s="51"/>
      <c r="W7" s="98"/>
      <c r="X7" s="98"/>
      <c r="Y7" s="99"/>
    </row>
    <row r="8" spans="1:28" ht="12.75" customHeight="1" x14ac:dyDescent="0.2">
      <c r="A8" s="188"/>
      <c r="B8" s="188"/>
      <c r="C8" s="188"/>
      <c r="D8" s="188"/>
      <c r="F8" s="14"/>
      <c r="G8" s="1"/>
      <c r="H8" s="186" t="s">
        <v>29</v>
      </c>
      <c r="I8" s="186"/>
      <c r="J8" s="69"/>
      <c r="K8" s="116" t="s">
        <v>77</v>
      </c>
      <c r="L8" s="116"/>
      <c r="M8" s="116"/>
      <c r="N8" s="116"/>
      <c r="O8" s="116"/>
      <c r="P8" s="43" t="s">
        <v>64</v>
      </c>
      <c r="Q8" s="51"/>
      <c r="R8" s="135" t="s">
        <v>461</v>
      </c>
      <c r="W8" s="98"/>
      <c r="X8" s="98"/>
      <c r="Y8" s="99"/>
    </row>
    <row r="9" spans="1:28" x14ac:dyDescent="0.2">
      <c r="A9" s="2" t="s">
        <v>252</v>
      </c>
      <c r="B9" s="2"/>
      <c r="C9" s="2"/>
      <c r="F9" s="14"/>
      <c r="G9" s="1"/>
      <c r="H9" s="185" t="s">
        <v>30</v>
      </c>
      <c r="I9" s="185"/>
      <c r="J9" s="66"/>
      <c r="K9" s="117" t="s">
        <v>77</v>
      </c>
      <c r="L9" s="117"/>
      <c r="M9" s="117"/>
      <c r="N9" s="117"/>
      <c r="O9" s="117"/>
      <c r="P9" s="120" t="s">
        <v>0</v>
      </c>
      <c r="Q9" s="52"/>
      <c r="R9" s="62" t="s">
        <v>80</v>
      </c>
      <c r="S9" s="15" t="s">
        <v>9</v>
      </c>
      <c r="T9" s="85" t="s">
        <v>67</v>
      </c>
      <c r="U9" s="85" t="s">
        <v>68</v>
      </c>
      <c r="V9" s="85" t="s">
        <v>69</v>
      </c>
      <c r="W9" s="85">
        <v>1</v>
      </c>
      <c r="X9" s="85">
        <v>2</v>
      </c>
      <c r="Y9" s="85" t="s">
        <v>24</v>
      </c>
      <c r="Z9" s="85" t="s">
        <v>70</v>
      </c>
      <c r="AA9" s="85" t="s">
        <v>71</v>
      </c>
      <c r="AB9" s="85" t="s">
        <v>72</v>
      </c>
    </row>
    <row r="10" spans="1:28" ht="15.75" x14ac:dyDescent="0.2">
      <c r="A10" s="182" t="s">
        <v>42</v>
      </c>
      <c r="B10" s="182" t="s">
        <v>86</v>
      </c>
      <c r="C10" s="182"/>
      <c r="D10" s="182" t="s">
        <v>39</v>
      </c>
      <c r="E10" s="182" t="s">
        <v>40</v>
      </c>
      <c r="F10" s="182" t="s">
        <v>3</v>
      </c>
      <c r="G10" s="182" t="s">
        <v>61</v>
      </c>
      <c r="H10" s="181" t="s">
        <v>62</v>
      </c>
      <c r="I10" s="184" t="s">
        <v>63</v>
      </c>
      <c r="J10" s="136"/>
      <c r="K10" s="181" t="s">
        <v>4</v>
      </c>
      <c r="L10" s="181" t="s">
        <v>66</v>
      </c>
      <c r="M10" s="49"/>
      <c r="N10" s="181" t="s">
        <v>5</v>
      </c>
      <c r="O10" s="181" t="s">
        <v>66</v>
      </c>
      <c r="P10" s="182" t="s">
        <v>6</v>
      </c>
      <c r="Q10" s="48" t="s">
        <v>7</v>
      </c>
      <c r="R10" s="183" t="s">
        <v>8</v>
      </c>
      <c r="T10" s="95">
        <v>1370</v>
      </c>
      <c r="U10" s="95">
        <v>1434</v>
      </c>
      <c r="V10" s="82">
        <v>1524</v>
      </c>
      <c r="W10" s="82">
        <v>1624</v>
      </c>
      <c r="X10" s="82">
        <v>1744</v>
      </c>
      <c r="Y10" s="82">
        <v>1874</v>
      </c>
      <c r="Z10" s="96"/>
      <c r="AA10" s="96"/>
      <c r="AB10" s="97"/>
    </row>
    <row r="11" spans="1:28" ht="15.75" x14ac:dyDescent="0.2">
      <c r="A11" s="182"/>
      <c r="B11" s="137" t="s">
        <v>87</v>
      </c>
      <c r="C11" s="137" t="s">
        <v>88</v>
      </c>
      <c r="D11" s="182"/>
      <c r="E11" s="182"/>
      <c r="F11" s="182"/>
      <c r="G11" s="182"/>
      <c r="H11" s="181"/>
      <c r="I11" s="184"/>
      <c r="J11" s="136"/>
      <c r="K11" s="181"/>
      <c r="L11" s="181"/>
      <c r="M11" s="49"/>
      <c r="N11" s="181"/>
      <c r="O11" s="181"/>
      <c r="P11" s="182"/>
      <c r="Q11" s="48"/>
      <c r="R11" s="183"/>
      <c r="T11" s="144"/>
      <c r="U11" s="144"/>
      <c r="V11" s="139"/>
      <c r="W11" s="139"/>
      <c r="X11" s="139"/>
      <c r="Y11" s="139"/>
      <c r="Z11" s="145"/>
      <c r="AA11" s="145"/>
      <c r="AB11" s="145"/>
    </row>
    <row r="12" spans="1:28" ht="22.5" x14ac:dyDescent="0.2">
      <c r="A12" s="77">
        <v>1</v>
      </c>
      <c r="B12" s="77">
        <v>1</v>
      </c>
      <c r="C12" s="77"/>
      <c r="D12" s="25" t="s">
        <v>169</v>
      </c>
      <c r="E12" s="28" t="s">
        <v>170</v>
      </c>
      <c r="F12" s="28" t="s">
        <v>91</v>
      </c>
      <c r="G12" s="25" t="s">
        <v>110</v>
      </c>
      <c r="H12" s="28" t="s">
        <v>87</v>
      </c>
      <c r="I12" s="19" t="s">
        <v>168</v>
      </c>
      <c r="J12" s="70">
        <v>1588</v>
      </c>
      <c r="K12" s="79" t="s">
        <v>502</v>
      </c>
      <c r="L12" s="79">
        <v>1.2</v>
      </c>
      <c r="M12" s="70">
        <v>1559</v>
      </c>
      <c r="N12" s="79" t="s">
        <v>503</v>
      </c>
      <c r="O12" s="79">
        <v>1.1000000000000001</v>
      </c>
      <c r="P12" s="80" t="s">
        <v>22</v>
      </c>
      <c r="Q12" s="19">
        <v>0</v>
      </c>
      <c r="R12" s="25" t="s">
        <v>268</v>
      </c>
      <c r="S12" s="157" t="s">
        <v>267</v>
      </c>
      <c r="U12" s="78">
        <v>1559</v>
      </c>
    </row>
    <row r="13" spans="1:28" x14ac:dyDescent="0.2">
      <c r="A13" s="77"/>
      <c r="B13" s="77"/>
      <c r="C13" s="77"/>
      <c r="D13" s="25" t="s">
        <v>310</v>
      </c>
      <c r="E13" s="28" t="s">
        <v>311</v>
      </c>
      <c r="F13" s="28" t="s">
        <v>22</v>
      </c>
      <c r="G13" s="25" t="s">
        <v>129</v>
      </c>
      <c r="H13" s="28" t="s">
        <v>87</v>
      </c>
      <c r="I13" s="19" t="s">
        <v>112</v>
      </c>
      <c r="J13" s="70">
        <v>1612</v>
      </c>
      <c r="K13" s="79" t="s">
        <v>504</v>
      </c>
      <c r="L13" s="79"/>
      <c r="M13" s="70"/>
      <c r="N13" s="79" t="s">
        <v>406</v>
      </c>
      <c r="O13" s="79"/>
      <c r="P13" s="80" t="s">
        <v>22</v>
      </c>
      <c r="Q13" s="19">
        <v>0</v>
      </c>
      <c r="R13" s="25" t="s">
        <v>312</v>
      </c>
      <c r="S13" s="157" t="s">
        <v>309</v>
      </c>
      <c r="U13" s="78">
        <v>1612</v>
      </c>
    </row>
    <row r="14" spans="1:28" ht="22.5" x14ac:dyDescent="0.2">
      <c r="A14" s="77"/>
      <c r="B14" s="77"/>
      <c r="C14" s="77"/>
      <c r="D14" s="25" t="s">
        <v>366</v>
      </c>
      <c r="E14" s="28" t="s">
        <v>367</v>
      </c>
      <c r="F14" s="28" t="s">
        <v>91</v>
      </c>
      <c r="G14" s="25" t="s">
        <v>133</v>
      </c>
      <c r="H14" s="28" t="s">
        <v>88</v>
      </c>
      <c r="I14" s="19" t="s">
        <v>368</v>
      </c>
      <c r="J14" s="70">
        <v>1494</v>
      </c>
      <c r="K14" s="79" t="s">
        <v>505</v>
      </c>
      <c r="L14" s="79"/>
      <c r="M14" s="70"/>
      <c r="N14" s="79" t="s">
        <v>407</v>
      </c>
      <c r="O14" s="79"/>
      <c r="P14" s="80"/>
      <c r="Q14" s="19">
        <v>0</v>
      </c>
      <c r="R14" s="25" t="s">
        <v>142</v>
      </c>
      <c r="S14" s="157" t="s">
        <v>365</v>
      </c>
      <c r="U14" s="78">
        <v>1494</v>
      </c>
    </row>
    <row r="15" spans="1:28" x14ac:dyDescent="0.2">
      <c r="A15" s="16"/>
      <c r="B15" s="16"/>
      <c r="C15" s="16"/>
    </row>
    <row r="16" spans="1:28" x14ac:dyDescent="0.2">
      <c r="A16" s="16"/>
      <c r="B16" s="16"/>
      <c r="C16" s="16"/>
    </row>
    <row r="17" spans="1:3" x14ac:dyDescent="0.2">
      <c r="A17" s="16"/>
      <c r="B17" s="16"/>
      <c r="C17" s="16"/>
    </row>
    <row r="18" spans="1:3" x14ac:dyDescent="0.2">
      <c r="A18" s="16"/>
      <c r="B18" s="16"/>
      <c r="C18" s="16"/>
    </row>
    <row r="19" spans="1:3" x14ac:dyDescent="0.2">
      <c r="A19" s="16"/>
      <c r="B19" s="16"/>
      <c r="C19" s="16"/>
    </row>
    <row r="20" spans="1:3" x14ac:dyDescent="0.2">
      <c r="A20" s="16"/>
      <c r="B20" s="16"/>
      <c r="C20" s="16"/>
    </row>
    <row r="21" spans="1:3" x14ac:dyDescent="0.2">
      <c r="A21" s="16"/>
      <c r="B21" s="16"/>
      <c r="C21" s="16"/>
    </row>
    <row r="22" spans="1:3" x14ac:dyDescent="0.2">
      <c r="A22" s="16"/>
      <c r="B22" s="16"/>
      <c r="C22" s="16"/>
    </row>
    <row r="23" spans="1:3" x14ac:dyDescent="0.2">
      <c r="A23" s="16"/>
      <c r="B23" s="16"/>
      <c r="C23" s="16"/>
    </row>
    <row r="24" spans="1:3" x14ac:dyDescent="0.2">
      <c r="A24" s="16"/>
      <c r="B24" s="16"/>
      <c r="C24" s="16"/>
    </row>
  </sheetData>
  <sortState ref="A13:AC14">
    <sortCondition ref="A13"/>
  </sortState>
  <mergeCells count="24">
    <mergeCell ref="H9:I9"/>
    <mergeCell ref="A8:D8"/>
    <mergeCell ref="A1:R1"/>
    <mergeCell ref="A2:R2"/>
    <mergeCell ref="A3:R3"/>
    <mergeCell ref="H8:I8"/>
    <mergeCell ref="A6:R6"/>
    <mergeCell ref="A7:D7"/>
    <mergeCell ref="A5:R5"/>
    <mergeCell ref="A4:R4"/>
    <mergeCell ref="A10:A11"/>
    <mergeCell ref="B10:C10"/>
    <mergeCell ref="D10:D11"/>
    <mergeCell ref="E10:E11"/>
    <mergeCell ref="F10:F11"/>
    <mergeCell ref="N10:N11"/>
    <mergeCell ref="O10:O11"/>
    <mergeCell ref="P10:P11"/>
    <mergeCell ref="R10:R11"/>
    <mergeCell ref="G10:G11"/>
    <mergeCell ref="H10:H11"/>
    <mergeCell ref="I10:I11"/>
    <mergeCell ref="K10:K11"/>
    <mergeCell ref="L10:L11"/>
  </mergeCells>
  <phoneticPr fontId="1" type="noConversion"/>
  <printOptions horizontalCentered="1"/>
  <pageMargins left="0.39370078740157483" right="0.39370078740157483" top="0.78740157480314965" bottom="0.19685039370078741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И100</vt:lpstr>
      <vt:lpstr>И200</vt:lpstr>
      <vt:lpstr>И 400</vt:lpstr>
      <vt:lpstr>И800</vt:lpstr>
      <vt:lpstr>И1500</vt:lpstr>
      <vt:lpstr>И5000</vt:lpstr>
      <vt:lpstr>И4х100</vt:lpstr>
      <vt:lpstr>И4х400</vt:lpstr>
      <vt:lpstr>И100 сб</vt:lpstr>
      <vt:lpstr>И400сб</vt:lpstr>
      <vt:lpstr>И ВЫСОТА</vt:lpstr>
      <vt:lpstr>И ШЕСТ</vt:lpstr>
      <vt:lpstr>И ДЛИНА</vt:lpstr>
      <vt:lpstr>И ТРОЙНОЙ</vt:lpstr>
      <vt:lpstr>И ДИСК</vt:lpstr>
      <vt:lpstr>И МОЛОТ</vt:lpstr>
      <vt:lpstr>И КОПЬЕ</vt:lpstr>
      <vt:lpstr>И ЯДРО</vt:lpstr>
      <vt:lpstr>Лист1</vt:lpstr>
    </vt:vector>
  </TitlesOfParts>
  <Company>Lamers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VoVaN</dc:creator>
  <cp:lastModifiedBy>SONY</cp:lastModifiedBy>
  <cp:lastPrinted>2012-06-13T06:55:23Z</cp:lastPrinted>
  <dcterms:created xsi:type="dcterms:W3CDTF">2004-05-24T08:29:48Z</dcterms:created>
  <dcterms:modified xsi:type="dcterms:W3CDTF">2012-06-13T06:58:33Z</dcterms:modified>
</cp:coreProperties>
</file>